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116" windowHeight="9528" tabRatio="818" activeTab="5"/>
  </bookViews>
  <sheets>
    <sheet name="CarteraConsolidada" sheetId="1" r:id="rId1"/>
    <sheet name="Xdepartamento" sheetId="2" r:id="rId2"/>
    <sheet name="Xtrimestre" sheetId="3" r:id="rId3"/>
    <sheet name="Comparativa septiembr 2015-2016" sheetId="4" r:id="rId4"/>
    <sheet name="comparativa SeptiemVsJunio 2016" sheetId="5" r:id="rId5"/>
    <sheet name="comparativa RS y RC" sheetId="6" r:id="rId6"/>
  </sheets>
  <calcPr calcId="125725" concurrentCalc="0"/>
</workbook>
</file>

<file path=xl/calcChain.xml><?xml version="1.0" encoding="utf-8"?>
<calcChain xmlns="http://schemas.openxmlformats.org/spreadsheetml/2006/main">
  <c r="H27" i="2"/>
  <c r="G10" i="6"/>
  <c r="C6"/>
  <c r="C10"/>
  <c r="C9" i="5"/>
  <c r="B10"/>
  <c r="B9"/>
  <c r="H6"/>
  <c r="H5"/>
  <c r="B9" i="4"/>
  <c r="H6"/>
  <c r="H5"/>
  <c r="B53" i="3"/>
  <c r="H14"/>
  <c r="G6" i="6"/>
  <c r="B10" i="4"/>
  <c r="C9"/>
  <c r="B52" i="3"/>
  <c r="H13"/>
  <c r="B50"/>
  <c r="B49"/>
  <c r="B48"/>
  <c r="B47"/>
  <c r="B46"/>
  <c r="B45"/>
  <c r="B44"/>
  <c r="B43"/>
  <c r="H12"/>
  <c r="B51"/>
  <c r="H11"/>
  <c r="H10"/>
  <c r="H9"/>
  <c r="H8"/>
  <c r="H7"/>
  <c r="H6"/>
  <c r="H5"/>
  <c r="H4"/>
  <c r="G40" i="2"/>
  <c r="F40"/>
  <c r="E40"/>
  <c r="D40"/>
  <c r="C40"/>
  <c r="B40"/>
  <c r="H39"/>
  <c r="H38"/>
  <c r="H37"/>
  <c r="H36"/>
  <c r="H35"/>
  <c r="H34"/>
  <c r="H33"/>
  <c r="H32"/>
  <c r="H31"/>
  <c r="H30"/>
  <c r="H29"/>
  <c r="H28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5"/>
  <c r="H6"/>
  <c r="H7"/>
  <c r="H40"/>
  <c r="E10" i="1"/>
  <c r="D10"/>
  <c r="C10"/>
  <c r="B10"/>
  <c r="F9"/>
  <c r="F8"/>
  <c r="F7"/>
  <c r="F6"/>
  <c r="F5"/>
  <c r="F4"/>
  <c r="F10"/>
</calcChain>
</file>

<file path=xl/sharedStrings.xml><?xml version="1.0" encoding="utf-8"?>
<sst xmlns="http://schemas.openxmlformats.org/spreadsheetml/2006/main" count="148" uniqueCount="73">
  <si>
    <t>Concepto</t>
  </si>
  <si>
    <t>Hasta 60</t>
  </si>
  <si>
    <t>De 61 a 180</t>
  </si>
  <si>
    <t>De 181 a 360 días</t>
  </si>
  <si>
    <t>Mayor a 360 días</t>
  </si>
  <si>
    <t>Otros deudores por VSS</t>
  </si>
  <si>
    <t>Población Pobre Departamentos</t>
  </si>
  <si>
    <t>Población Pobre Municipios / Distritos</t>
  </si>
  <si>
    <t>Régimen Contributivo</t>
  </si>
  <si>
    <t>Régimen Subsidiado</t>
  </si>
  <si>
    <t>Soat - Ecat</t>
  </si>
  <si>
    <t>TOTAL</t>
  </si>
  <si>
    <t>CONCEPTO</t>
  </si>
  <si>
    <t>Departamento</t>
  </si>
  <si>
    <t>Amazonas</t>
  </si>
  <si>
    <t>Antioquia</t>
  </si>
  <si>
    <t>Arauca</t>
  </si>
  <si>
    <t>Atlantico</t>
  </si>
  <si>
    <t>Bogtá D.C</t>
  </si>
  <si>
    <t>Bolivar</t>
  </si>
  <si>
    <t>Boyaca</t>
  </si>
  <si>
    <t>Buenaventura</t>
  </si>
  <si>
    <t>Caldas</t>
  </si>
  <si>
    <t>Caqueta</t>
  </si>
  <si>
    <t>Cartagena</t>
  </si>
  <si>
    <t>Casanare</t>
  </si>
  <si>
    <t>Cauca</t>
  </si>
  <si>
    <t>Cesar</t>
  </si>
  <si>
    <t>Choco</t>
  </si>
  <si>
    <t>Cordoba</t>
  </si>
  <si>
    <t>Cundinamarca</t>
  </si>
  <si>
    <t>Guaviare</t>
  </si>
  <si>
    <t>Huila</t>
  </si>
  <si>
    <t>La guajira</t>
  </si>
  <si>
    <t>Magdalena</t>
  </si>
  <si>
    <t>Meta</t>
  </si>
  <si>
    <t>Nación</t>
  </si>
  <si>
    <t>Nariño</t>
  </si>
  <si>
    <t>Norte de Santander</t>
  </si>
  <si>
    <t>Putumayo</t>
  </si>
  <si>
    <t>Quindio</t>
  </si>
  <si>
    <t>Risaralda</t>
  </si>
  <si>
    <t>Santa Marta</t>
  </si>
  <si>
    <t>Santander</t>
  </si>
  <si>
    <t>Sucre</t>
  </si>
  <si>
    <t>Tolima</t>
  </si>
  <si>
    <t>Valle del Cauca</t>
  </si>
  <si>
    <t>Vaupes</t>
  </si>
  <si>
    <t>Vichada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</si>
  <si>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Construcción ACESI con base al 2193 </t>
    </r>
  </si>
  <si>
    <t xml:space="preserve">TOTAL </t>
  </si>
  <si>
    <t>MARZO 31 DE 2014</t>
  </si>
  <si>
    <t xml:space="preserve">JUNIO 30 DE 2014 </t>
  </si>
  <si>
    <t>SEPTIEMBRE 30 DE 2014</t>
  </si>
  <si>
    <t>DICIEMBRE 31 DE 2014</t>
  </si>
  <si>
    <t>MARZO 31  DE 2015</t>
  </si>
  <si>
    <t xml:space="preserve">JUNIO 30 DE 2015 </t>
  </si>
  <si>
    <t>SEPTIEMBRE 30 DE 2015</t>
  </si>
  <si>
    <t>DICIEMBRE 31 DE 2015</t>
  </si>
  <si>
    <t>MARZO 31  DE 2016</t>
  </si>
  <si>
    <t>CARTERA X TRIMESTRE</t>
  </si>
  <si>
    <t>% INCREMENTO</t>
  </si>
  <si>
    <t>Total Cartera Radicada</t>
  </si>
  <si>
    <t>JUNIO 30 DE 2016</t>
  </si>
  <si>
    <t>Cartera por venta de servicios de salud con corte a 30 de septiembre de 2016 de las IPS - Públicas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</si>
  <si>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Información reportada por las IPS públicas, validada y presentada por las Direcciones Territoriales de Salud al Ministerio de Salud y Protección Social, en virtud del Decreto 2193 de 2004, Compilado en la Sección 2, Capítulo 8, Título 3, Parte 5 del Libro 2 del Decreto 780 de 2016 -Decreto Único Reglamentario del Sector Salud y Protección Social.</t>
    </r>
  </si>
  <si>
    <t>SEPTIEMBRE 30 DE 2016</t>
  </si>
  <si>
    <t xml:space="preserve">CARTERA POR TRIMESTRE: 31 de marzo de 2014 a 30 de septiembre de 2016 </t>
  </si>
  <si>
    <t>CARTERA COMPARATIVA: septiembre 2015 y septiembre 2016</t>
  </si>
  <si>
    <t>CARTERA COMPARATIVA: septiembre Vs junio 2016</t>
  </si>
  <si>
    <t>COMPARATIVA SEPTIEMBRE Vs JUNIO 2016 RC Y RS</t>
  </si>
  <si>
    <t>COMPARATIVA  SEPTIEMBRE 2015 Vs 2016 RC Y RS</t>
  </si>
  <si>
    <t>$ corrientes</t>
  </si>
</sst>
</file>

<file path=xl/styles.xml><?xml version="1.0" encoding="utf-8"?>
<styleSheet xmlns="http://schemas.openxmlformats.org/spreadsheetml/2006/main">
  <numFmts count="2">
    <numFmt numFmtId="164" formatCode="_-* #,##0.00\ &quot;$&quot;_-;\-* #,##0.00\ &quot;$&quot;_-;_-* &quot;-&quot;??\ &quot;$&quot;_-;_-@_-"/>
    <numFmt numFmtId="165" formatCode="_-* #,##0\ &quot;$&quot;_-;\-* #,##0\ &quot;$&quot;_-;_-* &quot;-&quot;??\ &quot;$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18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165" fontId="0" fillId="0" borderId="1" xfId="1" applyNumberFormat="1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165" fontId="5" fillId="0" borderId="1" xfId="1" applyNumberFormat="1" applyFont="1" applyBorder="1"/>
    <xf numFmtId="0" fontId="7" fillId="2" borderId="1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165" fontId="0" fillId="0" borderId="1" xfId="1" applyNumberFormat="1" applyFont="1" applyFill="1" applyBorder="1" applyAlignment="1">
      <alignment wrapText="1"/>
    </xf>
    <xf numFmtId="165" fontId="2" fillId="5" borderId="1" xfId="1" applyNumberFormat="1" applyFont="1" applyFill="1" applyBorder="1"/>
    <xf numFmtId="165" fontId="2" fillId="0" borderId="1" xfId="1" applyNumberFormat="1" applyFont="1" applyBorder="1"/>
    <xf numFmtId="0" fontId="0" fillId="0" borderId="1" xfId="0" applyBorder="1"/>
    <xf numFmtId="165" fontId="9" fillId="0" borderId="1" xfId="1" applyNumberFormat="1" applyFont="1" applyBorder="1" applyAlignment="1">
      <alignment wrapText="1"/>
    </xf>
    <xf numFmtId="165" fontId="9" fillId="0" borderId="1" xfId="1" applyNumberFormat="1" applyFont="1" applyBorder="1"/>
    <xf numFmtId="0" fontId="0" fillId="0" borderId="1" xfId="0" applyFill="1" applyBorder="1"/>
    <xf numFmtId="3" fontId="0" fillId="0" borderId="0" xfId="0" applyNumberFormat="1"/>
    <xf numFmtId="0" fontId="2" fillId="0" borderId="1" xfId="0" applyFont="1" applyBorder="1"/>
    <xf numFmtId="165" fontId="0" fillId="0" borderId="0" xfId="0" applyNumberFormat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/>
    </xf>
    <xf numFmtId="164" fontId="0" fillId="0" borderId="1" xfId="1" applyNumberFormat="1" applyFont="1" applyBorder="1"/>
    <xf numFmtId="164" fontId="0" fillId="0" borderId="1" xfId="1" applyFont="1" applyBorder="1"/>
    <xf numFmtId="165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/>
    <xf numFmtId="164" fontId="1" fillId="0" borderId="1" xfId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5" fontId="1" fillId="0" borderId="1" xfId="1" applyNumberFormat="1" applyFont="1" applyBorder="1"/>
    <xf numFmtId="165" fontId="0" fillId="0" borderId="1" xfId="0" applyNumberFormat="1" applyFont="1" applyBorder="1"/>
    <xf numFmtId="10" fontId="0" fillId="0" borderId="0" xfId="2" applyNumberFormat="1" applyFont="1"/>
    <xf numFmtId="9" fontId="0" fillId="0" borderId="0" xfId="2" applyFont="1"/>
    <xf numFmtId="0" fontId="2" fillId="7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3" fillId="0" borderId="0" xfId="0" applyFont="1" applyAlignment="1">
      <alignment horizontal="center"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0" fillId="0" borderId="6" xfId="2" applyNumberFormat="1" applyFont="1" applyBorder="1" applyAlignment="1">
      <alignment horizontal="center" vertical="center" wrapText="1"/>
    </xf>
    <xf numFmtId="10" fontId="0" fillId="0" borderId="5" xfId="2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165" fontId="5" fillId="0" borderId="0" xfId="1" applyNumberFormat="1" applyFont="1" applyBorder="1"/>
    <xf numFmtId="0" fontId="10" fillId="0" borderId="0" xfId="0" applyFont="1"/>
    <xf numFmtId="165" fontId="0" fillId="0" borderId="7" xfId="1" applyNumberFormat="1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CARTERA POR TRIMESTRE 2014</a:t>
            </a:r>
            <a:r>
              <a:rPr lang="es-ES" baseline="0"/>
              <a:t> -2016</a:t>
            </a:r>
            <a:endParaRPr lang="es-ES"/>
          </a:p>
        </c:rich>
      </c:tx>
      <c:layout/>
    </c:title>
    <c:plotArea>
      <c:layout>
        <c:manualLayout>
          <c:layoutTarget val="inner"/>
          <c:xMode val="edge"/>
          <c:yMode val="edge"/>
          <c:x val="0.15276282962568669"/>
          <c:y val="0.13777851687988887"/>
          <c:w val="0.68586106765508825"/>
          <c:h val="0.72524779134585993"/>
        </c:manualLayout>
      </c:layout>
      <c:barChart>
        <c:barDir val="col"/>
        <c:grouping val="clustered"/>
        <c:ser>
          <c:idx val="0"/>
          <c:order val="0"/>
          <c:tx>
            <c:strRef>
              <c:f>Xtrimestre!$A$4</c:f>
              <c:strCache>
                <c:ptCount val="1"/>
                <c:pt idx="0">
                  <c:v>MARZO 31 DE 2014</c:v>
                </c:pt>
              </c:strCache>
            </c:strRef>
          </c:tx>
          <c:cat>
            <c:strRef>
              <c:f>Xtrimestre!$B$3:$H$3</c:f>
              <c:strCache>
                <c:ptCount val="7"/>
                <c:pt idx="0">
                  <c:v>Otros deudores por VSS</c:v>
                </c:pt>
                <c:pt idx="1">
                  <c:v>Población Pobre Departamentos</c:v>
                </c:pt>
                <c:pt idx="2">
                  <c:v>Población Pobre Municipios / Distritos</c:v>
                </c:pt>
                <c:pt idx="3">
                  <c:v>Régimen Contributivo</c:v>
                </c:pt>
                <c:pt idx="4">
                  <c:v>Régimen Subsidiado</c:v>
                </c:pt>
                <c:pt idx="5">
                  <c:v>Soat - Ecat</c:v>
                </c:pt>
                <c:pt idx="6">
                  <c:v>TOTAL </c:v>
                </c:pt>
              </c:strCache>
            </c:strRef>
          </c:cat>
          <c:val>
            <c:numRef>
              <c:f>Xtrimestre!$B$4:$H$4</c:f>
              <c:numCache>
                <c:formatCode>_-* #,##0.00\ "$"_-;\-* #,##0.00\ "$"_-;_-* "-"??\ "$"_-;_-@_-</c:formatCode>
                <c:ptCount val="7"/>
                <c:pt idx="0">
                  <c:v>505847167976</c:v>
                </c:pt>
                <c:pt idx="1">
                  <c:v>401604985869</c:v>
                </c:pt>
                <c:pt idx="2">
                  <c:v>53073697778</c:v>
                </c:pt>
                <c:pt idx="3">
                  <c:v>669024377536</c:v>
                </c:pt>
                <c:pt idx="4">
                  <c:v>2731520823001</c:v>
                </c:pt>
                <c:pt idx="5">
                  <c:v>324624258542</c:v>
                </c:pt>
                <c:pt idx="6" formatCode="_-* #,##0\ &quot;$&quot;_-;\-* #,##0\ &quot;$&quot;_-;_-* &quot;-&quot;??\ &quot;$&quot;_-;_-@_-">
                  <c:v>4685695310702</c:v>
                </c:pt>
              </c:numCache>
            </c:numRef>
          </c:val>
        </c:ser>
        <c:ser>
          <c:idx val="1"/>
          <c:order val="1"/>
          <c:tx>
            <c:strRef>
              <c:f>Xtrimestre!$A$5</c:f>
              <c:strCache>
                <c:ptCount val="1"/>
                <c:pt idx="0">
                  <c:v>JUNIO 30 DE 2014 </c:v>
                </c:pt>
              </c:strCache>
            </c:strRef>
          </c:tx>
          <c:cat>
            <c:strRef>
              <c:f>Xtrimestre!$B$3:$H$3</c:f>
              <c:strCache>
                <c:ptCount val="7"/>
                <c:pt idx="0">
                  <c:v>Otros deudores por VSS</c:v>
                </c:pt>
                <c:pt idx="1">
                  <c:v>Población Pobre Departamentos</c:v>
                </c:pt>
                <c:pt idx="2">
                  <c:v>Población Pobre Municipios / Distritos</c:v>
                </c:pt>
                <c:pt idx="3">
                  <c:v>Régimen Contributivo</c:v>
                </c:pt>
                <c:pt idx="4">
                  <c:v>Régimen Subsidiado</c:v>
                </c:pt>
                <c:pt idx="5">
                  <c:v>Soat - Ecat</c:v>
                </c:pt>
                <c:pt idx="6">
                  <c:v>TOTAL </c:v>
                </c:pt>
              </c:strCache>
            </c:strRef>
          </c:cat>
          <c:val>
            <c:numRef>
              <c:f>Xtrimestre!$B$5:$H$5</c:f>
              <c:numCache>
                <c:formatCode>_-* #,##0.00\ "$"_-;\-* #,##0.00\ "$"_-;_-* "-"??\ "$"_-;_-@_-</c:formatCode>
                <c:ptCount val="7"/>
                <c:pt idx="0">
                  <c:v>538861604125</c:v>
                </c:pt>
                <c:pt idx="1">
                  <c:v>419052315739</c:v>
                </c:pt>
                <c:pt idx="2">
                  <c:v>53298261099</c:v>
                </c:pt>
                <c:pt idx="3">
                  <c:v>727889573773</c:v>
                </c:pt>
                <c:pt idx="4">
                  <c:v>2916736642305</c:v>
                </c:pt>
                <c:pt idx="5">
                  <c:v>342073330664</c:v>
                </c:pt>
                <c:pt idx="6" formatCode="_-* #,##0\ &quot;$&quot;_-;\-* #,##0\ &quot;$&quot;_-;_-* &quot;-&quot;??\ &quot;$&quot;_-;_-@_-">
                  <c:v>4997911727705</c:v>
                </c:pt>
              </c:numCache>
            </c:numRef>
          </c:val>
        </c:ser>
        <c:ser>
          <c:idx val="2"/>
          <c:order val="2"/>
          <c:tx>
            <c:strRef>
              <c:f>Xtrimestre!$A$6</c:f>
              <c:strCache>
                <c:ptCount val="1"/>
                <c:pt idx="0">
                  <c:v>SEPTIEMBRE 30 DE 2014</c:v>
                </c:pt>
              </c:strCache>
            </c:strRef>
          </c:tx>
          <c:cat>
            <c:strRef>
              <c:f>Xtrimestre!$B$3:$H$3</c:f>
              <c:strCache>
                <c:ptCount val="7"/>
                <c:pt idx="0">
                  <c:v>Otros deudores por VSS</c:v>
                </c:pt>
                <c:pt idx="1">
                  <c:v>Población Pobre Departamentos</c:v>
                </c:pt>
                <c:pt idx="2">
                  <c:v>Población Pobre Municipios / Distritos</c:v>
                </c:pt>
                <c:pt idx="3">
                  <c:v>Régimen Contributivo</c:v>
                </c:pt>
                <c:pt idx="4">
                  <c:v>Régimen Subsidiado</c:v>
                </c:pt>
                <c:pt idx="5">
                  <c:v>Soat - Ecat</c:v>
                </c:pt>
                <c:pt idx="6">
                  <c:v>TOTAL </c:v>
                </c:pt>
              </c:strCache>
            </c:strRef>
          </c:cat>
          <c:val>
            <c:numRef>
              <c:f>Xtrimestre!$B$6:$H$6</c:f>
              <c:numCache>
                <c:formatCode>_-* #,##0.00\ "$"_-;\-* #,##0.00\ "$"_-;_-* "-"??\ "$"_-;_-@_-</c:formatCode>
                <c:ptCount val="7"/>
                <c:pt idx="0">
                  <c:v>556126990363</c:v>
                </c:pt>
                <c:pt idx="1">
                  <c:v>384783868070</c:v>
                </c:pt>
                <c:pt idx="2">
                  <c:v>55816665892</c:v>
                </c:pt>
                <c:pt idx="3">
                  <c:v>730248921832</c:v>
                </c:pt>
                <c:pt idx="4">
                  <c:v>2982306479636</c:v>
                </c:pt>
                <c:pt idx="5">
                  <c:v>346731005974</c:v>
                </c:pt>
                <c:pt idx="6" formatCode="_-* #,##0\ &quot;$&quot;_-;\-* #,##0\ &quot;$&quot;_-;_-* &quot;-&quot;??\ &quot;$&quot;_-;_-@_-">
                  <c:v>5056013931767</c:v>
                </c:pt>
              </c:numCache>
            </c:numRef>
          </c:val>
        </c:ser>
        <c:ser>
          <c:idx val="3"/>
          <c:order val="3"/>
          <c:tx>
            <c:strRef>
              <c:f>Xtrimestre!$A$7</c:f>
              <c:strCache>
                <c:ptCount val="1"/>
                <c:pt idx="0">
                  <c:v>DICIEMBRE 31 DE 2014</c:v>
                </c:pt>
              </c:strCache>
            </c:strRef>
          </c:tx>
          <c:cat>
            <c:strRef>
              <c:f>Xtrimestre!$B$3:$H$3</c:f>
              <c:strCache>
                <c:ptCount val="7"/>
                <c:pt idx="0">
                  <c:v>Otros deudores por VSS</c:v>
                </c:pt>
                <c:pt idx="1">
                  <c:v>Población Pobre Departamentos</c:v>
                </c:pt>
                <c:pt idx="2">
                  <c:v>Población Pobre Municipios / Distritos</c:v>
                </c:pt>
                <c:pt idx="3">
                  <c:v>Régimen Contributivo</c:v>
                </c:pt>
                <c:pt idx="4">
                  <c:v>Régimen Subsidiado</c:v>
                </c:pt>
                <c:pt idx="5">
                  <c:v>Soat - Ecat</c:v>
                </c:pt>
                <c:pt idx="6">
                  <c:v>TOTAL </c:v>
                </c:pt>
              </c:strCache>
            </c:strRef>
          </c:cat>
          <c:val>
            <c:numRef>
              <c:f>Xtrimestre!$B$7:$H$7</c:f>
              <c:numCache>
                <c:formatCode>_-* #,##0.00\ "$"_-;\-* #,##0.00\ "$"_-;_-* "-"??\ "$"_-;_-@_-</c:formatCode>
                <c:ptCount val="7"/>
                <c:pt idx="0">
                  <c:v>546033993278</c:v>
                </c:pt>
                <c:pt idx="1">
                  <c:v>315178084659</c:v>
                </c:pt>
                <c:pt idx="2">
                  <c:v>48038570565</c:v>
                </c:pt>
                <c:pt idx="3">
                  <c:v>742591116252</c:v>
                </c:pt>
                <c:pt idx="4">
                  <c:v>2973199221383</c:v>
                </c:pt>
                <c:pt idx="5">
                  <c:v>348822185969</c:v>
                </c:pt>
                <c:pt idx="6" formatCode="_-* #,##0\ &quot;$&quot;_-;\-* #,##0\ &quot;$&quot;_-;_-* &quot;-&quot;??\ &quot;$&quot;_-;_-@_-">
                  <c:v>4973863172106</c:v>
                </c:pt>
              </c:numCache>
            </c:numRef>
          </c:val>
        </c:ser>
        <c:ser>
          <c:idx val="4"/>
          <c:order val="4"/>
          <c:tx>
            <c:strRef>
              <c:f>Xtrimestre!$A$8</c:f>
              <c:strCache>
                <c:ptCount val="1"/>
                <c:pt idx="0">
                  <c:v>MARZO 31  DE 2015</c:v>
                </c:pt>
              </c:strCache>
            </c:strRef>
          </c:tx>
          <c:cat>
            <c:strRef>
              <c:f>Xtrimestre!$B$3:$H$3</c:f>
              <c:strCache>
                <c:ptCount val="7"/>
                <c:pt idx="0">
                  <c:v>Otros deudores por VSS</c:v>
                </c:pt>
                <c:pt idx="1">
                  <c:v>Población Pobre Departamentos</c:v>
                </c:pt>
                <c:pt idx="2">
                  <c:v>Población Pobre Municipios / Distritos</c:v>
                </c:pt>
                <c:pt idx="3">
                  <c:v>Régimen Contributivo</c:v>
                </c:pt>
                <c:pt idx="4">
                  <c:v>Régimen Subsidiado</c:v>
                </c:pt>
                <c:pt idx="5">
                  <c:v>Soat - Ecat</c:v>
                </c:pt>
                <c:pt idx="6">
                  <c:v>TOTAL </c:v>
                </c:pt>
              </c:strCache>
            </c:strRef>
          </c:cat>
          <c:val>
            <c:numRef>
              <c:f>Xtrimestre!$B$8:$H$8</c:f>
              <c:numCache>
                <c:formatCode>_-* #,##0.00\ "$"_-;\-* #,##0.00\ "$"_-;_-* "-"??\ "$"_-;_-@_-</c:formatCode>
                <c:ptCount val="7"/>
                <c:pt idx="0">
                  <c:v>562939072796</c:v>
                </c:pt>
                <c:pt idx="1">
                  <c:v>336887232830</c:v>
                </c:pt>
                <c:pt idx="2">
                  <c:v>47650192376</c:v>
                </c:pt>
                <c:pt idx="3">
                  <c:v>828135616219</c:v>
                </c:pt>
                <c:pt idx="4">
                  <c:v>3227463096524</c:v>
                </c:pt>
                <c:pt idx="5">
                  <c:v>364892226995</c:v>
                </c:pt>
                <c:pt idx="6" formatCode="_-* #,##0\ &quot;$&quot;_-;\-* #,##0\ &quot;$&quot;_-;_-* &quot;-&quot;??\ &quot;$&quot;_-;_-@_-">
                  <c:v>5367967437740</c:v>
                </c:pt>
              </c:numCache>
            </c:numRef>
          </c:val>
        </c:ser>
        <c:ser>
          <c:idx val="5"/>
          <c:order val="5"/>
          <c:tx>
            <c:strRef>
              <c:f>Xtrimestre!$A$9</c:f>
              <c:strCache>
                <c:ptCount val="1"/>
                <c:pt idx="0">
                  <c:v>JUNIO 30 DE 2015 </c:v>
                </c:pt>
              </c:strCache>
            </c:strRef>
          </c:tx>
          <c:cat>
            <c:strRef>
              <c:f>Xtrimestre!$B$3:$H$3</c:f>
              <c:strCache>
                <c:ptCount val="7"/>
                <c:pt idx="0">
                  <c:v>Otros deudores por VSS</c:v>
                </c:pt>
                <c:pt idx="1">
                  <c:v>Población Pobre Departamentos</c:v>
                </c:pt>
                <c:pt idx="2">
                  <c:v>Población Pobre Municipios / Distritos</c:v>
                </c:pt>
                <c:pt idx="3">
                  <c:v>Régimen Contributivo</c:v>
                </c:pt>
                <c:pt idx="4">
                  <c:v>Régimen Subsidiado</c:v>
                </c:pt>
                <c:pt idx="5">
                  <c:v>Soat - Ecat</c:v>
                </c:pt>
                <c:pt idx="6">
                  <c:v>TOTAL </c:v>
                </c:pt>
              </c:strCache>
            </c:strRef>
          </c:cat>
          <c:val>
            <c:numRef>
              <c:f>Xtrimestre!$B$9:$H$9</c:f>
              <c:numCache>
                <c:formatCode>_-* #,##0\ "$"_-;\-* #,##0\ "$"_-;_-* "-"??\ "$"_-;_-@_-</c:formatCode>
                <c:ptCount val="7"/>
                <c:pt idx="0">
                  <c:v>586326843341</c:v>
                </c:pt>
                <c:pt idx="1">
                  <c:v>355101294390</c:v>
                </c:pt>
                <c:pt idx="2">
                  <c:v>47773636631</c:v>
                </c:pt>
                <c:pt idx="3">
                  <c:v>882104091678</c:v>
                </c:pt>
                <c:pt idx="4">
                  <c:v>3451581898131</c:v>
                </c:pt>
                <c:pt idx="5">
                  <c:v>373685838993</c:v>
                </c:pt>
                <c:pt idx="6">
                  <c:v>5696573603164</c:v>
                </c:pt>
              </c:numCache>
            </c:numRef>
          </c:val>
        </c:ser>
        <c:ser>
          <c:idx val="6"/>
          <c:order val="6"/>
          <c:tx>
            <c:strRef>
              <c:f>Xtrimestre!$A$10</c:f>
              <c:strCache>
                <c:ptCount val="1"/>
                <c:pt idx="0">
                  <c:v>SEPTIEMBRE 30 DE 2015</c:v>
                </c:pt>
              </c:strCache>
            </c:strRef>
          </c:tx>
          <c:cat>
            <c:strRef>
              <c:f>Xtrimestre!$B$3:$H$3</c:f>
              <c:strCache>
                <c:ptCount val="7"/>
                <c:pt idx="0">
                  <c:v>Otros deudores por VSS</c:v>
                </c:pt>
                <c:pt idx="1">
                  <c:v>Población Pobre Departamentos</c:v>
                </c:pt>
                <c:pt idx="2">
                  <c:v>Población Pobre Municipios / Distritos</c:v>
                </c:pt>
                <c:pt idx="3">
                  <c:v>Régimen Contributivo</c:v>
                </c:pt>
                <c:pt idx="4">
                  <c:v>Régimen Subsidiado</c:v>
                </c:pt>
                <c:pt idx="5">
                  <c:v>Soat - Ecat</c:v>
                </c:pt>
                <c:pt idx="6">
                  <c:v>TOTAL </c:v>
                </c:pt>
              </c:strCache>
            </c:strRef>
          </c:cat>
          <c:val>
            <c:numRef>
              <c:f>Xtrimestre!$B$10:$H$10</c:f>
              <c:numCache>
                <c:formatCode>_-* #,##0\ "$"_-;\-* #,##0\ "$"_-;_-* "-"??\ "$"_-;_-@_-</c:formatCode>
                <c:ptCount val="7"/>
                <c:pt idx="0">
                  <c:v>589738642398</c:v>
                </c:pt>
                <c:pt idx="1">
                  <c:v>369706226009</c:v>
                </c:pt>
                <c:pt idx="2">
                  <c:v>45283966632</c:v>
                </c:pt>
                <c:pt idx="3">
                  <c:v>950870864868</c:v>
                </c:pt>
                <c:pt idx="4">
                  <c:v>3569482038822</c:v>
                </c:pt>
                <c:pt idx="5">
                  <c:v>383354012287</c:v>
                </c:pt>
                <c:pt idx="6">
                  <c:v>5908435751016</c:v>
                </c:pt>
              </c:numCache>
            </c:numRef>
          </c:val>
        </c:ser>
        <c:ser>
          <c:idx val="7"/>
          <c:order val="7"/>
          <c:tx>
            <c:strRef>
              <c:f>Xtrimestre!$A$11</c:f>
              <c:strCache>
                <c:ptCount val="1"/>
                <c:pt idx="0">
                  <c:v>DICIEMBRE 31 DE 2015</c:v>
                </c:pt>
              </c:strCache>
            </c:strRef>
          </c:tx>
          <c:cat>
            <c:strRef>
              <c:f>Xtrimestre!$B$3:$H$3</c:f>
              <c:strCache>
                <c:ptCount val="7"/>
                <c:pt idx="0">
                  <c:v>Otros deudores por VSS</c:v>
                </c:pt>
                <c:pt idx="1">
                  <c:v>Población Pobre Departamentos</c:v>
                </c:pt>
                <c:pt idx="2">
                  <c:v>Población Pobre Municipios / Distritos</c:v>
                </c:pt>
                <c:pt idx="3">
                  <c:v>Régimen Contributivo</c:v>
                </c:pt>
                <c:pt idx="4">
                  <c:v>Régimen Subsidiado</c:v>
                </c:pt>
                <c:pt idx="5">
                  <c:v>Soat - Ecat</c:v>
                </c:pt>
                <c:pt idx="6">
                  <c:v>TOTAL </c:v>
                </c:pt>
              </c:strCache>
            </c:strRef>
          </c:cat>
          <c:val>
            <c:numRef>
              <c:f>Xtrimestre!$B$11:$H$11</c:f>
              <c:numCache>
                <c:formatCode>_-* #,##0\ "$"_-;\-* #,##0\ "$"_-;_-* "-"??\ "$"_-;_-@_-</c:formatCode>
                <c:ptCount val="7"/>
                <c:pt idx="0">
                  <c:v>589272781992</c:v>
                </c:pt>
                <c:pt idx="1">
                  <c:v>317254345035</c:v>
                </c:pt>
                <c:pt idx="2">
                  <c:v>34334183914</c:v>
                </c:pt>
                <c:pt idx="3">
                  <c:v>1002337579590</c:v>
                </c:pt>
                <c:pt idx="4">
                  <c:v>3588820050620</c:v>
                </c:pt>
                <c:pt idx="5">
                  <c:v>390962361871</c:v>
                </c:pt>
                <c:pt idx="6">
                  <c:v>5922981303022</c:v>
                </c:pt>
              </c:numCache>
            </c:numRef>
          </c:val>
        </c:ser>
        <c:ser>
          <c:idx val="8"/>
          <c:order val="8"/>
          <c:tx>
            <c:strRef>
              <c:f>Xtrimestre!$A$12</c:f>
              <c:strCache>
                <c:ptCount val="1"/>
                <c:pt idx="0">
                  <c:v>MARZO 31  DE 2016</c:v>
                </c:pt>
              </c:strCache>
            </c:strRef>
          </c:tx>
          <c:cat>
            <c:strRef>
              <c:f>Xtrimestre!$B$3:$H$3</c:f>
              <c:strCache>
                <c:ptCount val="7"/>
                <c:pt idx="0">
                  <c:v>Otros deudores por VSS</c:v>
                </c:pt>
                <c:pt idx="1">
                  <c:v>Población Pobre Departamentos</c:v>
                </c:pt>
                <c:pt idx="2">
                  <c:v>Población Pobre Municipios / Distritos</c:v>
                </c:pt>
                <c:pt idx="3">
                  <c:v>Régimen Contributivo</c:v>
                </c:pt>
                <c:pt idx="4">
                  <c:v>Régimen Subsidiado</c:v>
                </c:pt>
                <c:pt idx="5">
                  <c:v>Soat - Ecat</c:v>
                </c:pt>
                <c:pt idx="6">
                  <c:v>TOTAL </c:v>
                </c:pt>
              </c:strCache>
            </c:strRef>
          </c:cat>
          <c:val>
            <c:numRef>
              <c:f>Xtrimestre!$B$12:$H$12</c:f>
              <c:numCache>
                <c:formatCode>_-* #,##0\ "$"_-;\-* #,##0\ "$"_-;_-* "-"??\ "$"_-;_-@_-</c:formatCode>
                <c:ptCount val="7"/>
                <c:pt idx="0">
                  <c:v>564805478408</c:v>
                </c:pt>
                <c:pt idx="1">
                  <c:v>351030805807</c:v>
                </c:pt>
                <c:pt idx="2">
                  <c:v>35891235034</c:v>
                </c:pt>
                <c:pt idx="3">
                  <c:v>1094004664516</c:v>
                </c:pt>
                <c:pt idx="4">
                  <c:v>3894352877118</c:v>
                </c:pt>
                <c:pt idx="5">
                  <c:v>393691628061</c:v>
                </c:pt>
                <c:pt idx="6">
                  <c:v>6333776688944</c:v>
                </c:pt>
              </c:numCache>
            </c:numRef>
          </c:val>
        </c:ser>
        <c:ser>
          <c:idx val="9"/>
          <c:order val="9"/>
          <c:tx>
            <c:strRef>
              <c:f>Xtrimestre!$A$13</c:f>
              <c:strCache>
                <c:ptCount val="1"/>
                <c:pt idx="0">
                  <c:v>JUNIO 30 DE 2016</c:v>
                </c:pt>
              </c:strCache>
            </c:strRef>
          </c:tx>
          <c:cat>
            <c:strRef>
              <c:f>Xtrimestre!$B$3:$H$3</c:f>
              <c:strCache>
                <c:ptCount val="7"/>
                <c:pt idx="0">
                  <c:v>Otros deudores por VSS</c:v>
                </c:pt>
                <c:pt idx="1">
                  <c:v>Población Pobre Departamentos</c:v>
                </c:pt>
                <c:pt idx="2">
                  <c:v>Población Pobre Municipios / Distritos</c:v>
                </c:pt>
                <c:pt idx="3">
                  <c:v>Régimen Contributivo</c:v>
                </c:pt>
                <c:pt idx="4">
                  <c:v>Régimen Subsidiado</c:v>
                </c:pt>
                <c:pt idx="5">
                  <c:v>Soat - Ecat</c:v>
                </c:pt>
                <c:pt idx="6">
                  <c:v>TOTAL </c:v>
                </c:pt>
              </c:strCache>
            </c:strRef>
          </c:cat>
          <c:val>
            <c:numRef>
              <c:f>Xtrimestre!$B$13:$H$13</c:f>
              <c:numCache>
                <c:formatCode>_-* #,##0\ "$"_-;\-* #,##0\ "$"_-;_-* "-"??\ "$"_-;_-@_-</c:formatCode>
                <c:ptCount val="7"/>
                <c:pt idx="0">
                  <c:v>573766805070</c:v>
                </c:pt>
                <c:pt idx="1">
                  <c:v>420000245358</c:v>
                </c:pt>
                <c:pt idx="2">
                  <c:v>37937423732</c:v>
                </c:pt>
                <c:pt idx="3">
                  <c:v>1145544428697</c:v>
                </c:pt>
                <c:pt idx="4">
                  <c:v>4062802152054</c:v>
                </c:pt>
                <c:pt idx="5">
                  <c:v>406957950232</c:v>
                </c:pt>
                <c:pt idx="6">
                  <c:v>6647009005143</c:v>
                </c:pt>
              </c:numCache>
            </c:numRef>
          </c:val>
        </c:ser>
        <c:ser>
          <c:idx val="10"/>
          <c:order val="10"/>
          <c:tx>
            <c:strRef>
              <c:f>Xtrimestre!$A$14</c:f>
              <c:strCache>
                <c:ptCount val="1"/>
                <c:pt idx="0">
                  <c:v>SEPTIEMBRE 30 DE 2016</c:v>
                </c:pt>
              </c:strCache>
            </c:strRef>
          </c:tx>
          <c:cat>
            <c:strRef>
              <c:f>Xtrimestre!$B$3:$H$3</c:f>
              <c:strCache>
                <c:ptCount val="7"/>
                <c:pt idx="0">
                  <c:v>Otros deudores por VSS</c:v>
                </c:pt>
                <c:pt idx="1">
                  <c:v>Población Pobre Departamentos</c:v>
                </c:pt>
                <c:pt idx="2">
                  <c:v>Población Pobre Municipios / Distritos</c:v>
                </c:pt>
                <c:pt idx="3">
                  <c:v>Régimen Contributivo</c:v>
                </c:pt>
                <c:pt idx="4">
                  <c:v>Régimen Subsidiado</c:v>
                </c:pt>
                <c:pt idx="5">
                  <c:v>Soat - Ecat</c:v>
                </c:pt>
                <c:pt idx="6">
                  <c:v>TOTAL </c:v>
                </c:pt>
              </c:strCache>
            </c:strRef>
          </c:cat>
          <c:val>
            <c:numRef>
              <c:f>Xtrimestre!$B$14:$H$14</c:f>
              <c:numCache>
                <c:formatCode>_-* #,##0\ "$"_-;\-* #,##0\ "$"_-;_-* "-"??\ "$"_-;_-@_-</c:formatCode>
                <c:ptCount val="7"/>
                <c:pt idx="0">
                  <c:v>631720940838</c:v>
                </c:pt>
                <c:pt idx="1">
                  <c:v>459930631914</c:v>
                </c:pt>
                <c:pt idx="2">
                  <c:v>38615894353</c:v>
                </c:pt>
                <c:pt idx="3">
                  <c:v>1234409877308</c:v>
                </c:pt>
                <c:pt idx="4">
                  <c:v>4282434713968</c:v>
                </c:pt>
                <c:pt idx="5">
                  <c:v>421265979463</c:v>
                </c:pt>
                <c:pt idx="6">
                  <c:v>7068378037844</c:v>
                </c:pt>
              </c:numCache>
            </c:numRef>
          </c:val>
        </c:ser>
        <c:axId val="78424320"/>
        <c:axId val="78442880"/>
      </c:barChart>
      <c:catAx>
        <c:axId val="78424320"/>
        <c:scaling>
          <c:orientation val="minMax"/>
        </c:scaling>
        <c:axPos val="b"/>
        <c:majorTickMark val="none"/>
        <c:tickLblPos val="nextTo"/>
        <c:crossAx val="78442880"/>
        <c:crosses val="autoZero"/>
        <c:auto val="1"/>
        <c:lblAlgn val="ctr"/>
        <c:lblOffset val="100"/>
      </c:catAx>
      <c:valAx>
        <c:axId val="78442880"/>
        <c:scaling>
          <c:orientation val="minMax"/>
        </c:scaling>
        <c:axPos val="l"/>
        <c:majorGridlines/>
        <c:numFmt formatCode="_-* #,##0.00\ &quot;$&quot;_-;\-* #,##0.00\ &quot;$&quot;_-;_-* &quot;-&quot;??\ &quot;$&quot;_-;_-@_-" sourceLinked="1"/>
        <c:majorTickMark val="none"/>
        <c:tickLblPos val="nextTo"/>
        <c:crossAx val="78424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325457301708262"/>
          <c:y val="0.27276260060838053"/>
          <c:w val="0.13412753692588703"/>
          <c:h val="0.57756111278773081"/>
        </c:manualLayout>
      </c:layout>
    </c:legend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CARTERA POR TRIMESTRE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4"/>
              </a:solidFill>
            </c:spPr>
          </c:dPt>
          <c:dPt>
            <c:idx val="1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4"/>
              </a:solidFill>
            </c:spPr>
          </c:dPt>
          <c:dPt>
            <c:idx val="5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8"/>
            <c:spPr>
              <a:solidFill>
                <a:schemeClr val="accent4"/>
              </a:solidFill>
            </c:spPr>
          </c:dPt>
          <c:dPt>
            <c:idx val="9"/>
            <c:spPr>
              <a:solidFill>
                <a:schemeClr val="accent6">
                  <a:lumMod val="75000"/>
                </a:schemeClr>
              </a:solidFill>
            </c:spPr>
          </c:dPt>
          <c:cat>
            <c:strRef>
              <c:f>Xtrimestre!$A$43:$A$53</c:f>
              <c:strCache>
                <c:ptCount val="11"/>
                <c:pt idx="0">
                  <c:v>MARZO 31 DE 2014</c:v>
                </c:pt>
                <c:pt idx="1">
                  <c:v>JUNIO 30 DE 2014 </c:v>
                </c:pt>
                <c:pt idx="2">
                  <c:v>SEPTIEMBRE 30 DE 2014</c:v>
                </c:pt>
                <c:pt idx="3">
                  <c:v>DICIEMBRE 31 DE 2014</c:v>
                </c:pt>
                <c:pt idx="4">
                  <c:v>MARZO 31  DE 2015</c:v>
                </c:pt>
                <c:pt idx="5">
                  <c:v>JUNIO 30 DE 2015 </c:v>
                </c:pt>
                <c:pt idx="6">
                  <c:v>SEPTIEMBRE 30 DE 2015</c:v>
                </c:pt>
                <c:pt idx="7">
                  <c:v>DICIEMBRE 31 DE 2015</c:v>
                </c:pt>
                <c:pt idx="8">
                  <c:v>MARZO 31  DE 2016</c:v>
                </c:pt>
                <c:pt idx="9">
                  <c:v>JUNIO 30 DE 2016</c:v>
                </c:pt>
                <c:pt idx="10">
                  <c:v>SEPTIEMBRE 30 DE 2016</c:v>
                </c:pt>
              </c:strCache>
            </c:strRef>
          </c:cat>
          <c:val>
            <c:numRef>
              <c:f>Xtrimestre!$B$43:$B$53</c:f>
              <c:numCache>
                <c:formatCode>_-* #,##0\ "$"_-;\-* #,##0\ "$"_-;_-* "-"??\ "$"_-;_-@_-</c:formatCode>
                <c:ptCount val="11"/>
                <c:pt idx="0">
                  <c:v>4685695310702</c:v>
                </c:pt>
                <c:pt idx="1">
                  <c:v>4997911727705</c:v>
                </c:pt>
                <c:pt idx="2">
                  <c:v>5056013931767</c:v>
                </c:pt>
                <c:pt idx="3">
                  <c:v>4973863172106</c:v>
                </c:pt>
                <c:pt idx="4">
                  <c:v>5367967437740</c:v>
                </c:pt>
                <c:pt idx="5">
                  <c:v>5696573603164</c:v>
                </c:pt>
                <c:pt idx="6">
                  <c:v>5908435751016</c:v>
                </c:pt>
                <c:pt idx="7">
                  <c:v>5922981303022</c:v>
                </c:pt>
                <c:pt idx="8">
                  <c:v>6333776688944</c:v>
                </c:pt>
                <c:pt idx="9">
                  <c:v>6647009005143</c:v>
                </c:pt>
                <c:pt idx="10">
                  <c:v>7068378037844</c:v>
                </c:pt>
              </c:numCache>
            </c:numRef>
          </c:val>
        </c:ser>
        <c:axId val="57266560"/>
        <c:axId val="57268096"/>
      </c:barChart>
      <c:catAx>
        <c:axId val="57266560"/>
        <c:scaling>
          <c:orientation val="minMax"/>
        </c:scaling>
        <c:axPos val="b"/>
        <c:majorTickMark val="none"/>
        <c:tickLblPos val="nextTo"/>
        <c:crossAx val="57268096"/>
        <c:crosses val="autoZero"/>
        <c:auto val="1"/>
        <c:lblAlgn val="ctr"/>
        <c:lblOffset val="100"/>
      </c:catAx>
      <c:valAx>
        <c:axId val="57268096"/>
        <c:scaling>
          <c:orientation val="minMax"/>
        </c:scaling>
        <c:axPos val="l"/>
        <c:majorGridlines/>
        <c:numFmt formatCode="_-* #,##0\ &quot;$&quot;_-;\-* #,##0\ &quot;$&quot;_-;_-* &quot;-&quot;??\ &quot;$&quot;_-;_-@_-" sourceLinked="1"/>
        <c:majorTickMark val="none"/>
        <c:tickLblPos val="nextTo"/>
        <c:crossAx val="5726656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0"/>
  <c:chart>
    <c:title>
      <c:tx>
        <c:rich>
          <a:bodyPr/>
          <a:lstStyle/>
          <a:p>
            <a:pPr>
              <a:defRPr/>
            </a:pPr>
            <a:r>
              <a:rPr lang="en-US"/>
              <a:t>CARTERA COMPARATIVA SEPTIEMBRE 2015 Vs 2016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cat>
            <c:strRef>
              <c:f>'Comparativa septiembr 2015-2016'!$A$9:$A$10</c:f>
              <c:strCache>
                <c:ptCount val="2"/>
                <c:pt idx="0">
                  <c:v>SEPTIEMBRE 30 DE 2015</c:v>
                </c:pt>
                <c:pt idx="1">
                  <c:v>SEPTIEMBRE 30 DE 2016</c:v>
                </c:pt>
              </c:strCache>
            </c:strRef>
          </c:cat>
          <c:val>
            <c:numRef>
              <c:f>'Comparativa septiembr 2015-2016'!$B$9:$B$10</c:f>
              <c:numCache>
                <c:formatCode>_-* #,##0\ "$"_-;\-* #,##0\ "$"_-;_-* "-"??\ "$"_-;_-@_-</c:formatCode>
                <c:ptCount val="2"/>
                <c:pt idx="0">
                  <c:v>5908435751016</c:v>
                </c:pt>
                <c:pt idx="1">
                  <c:v>7068378037844</c:v>
                </c:pt>
              </c:numCache>
            </c:numRef>
          </c:val>
        </c:ser>
        <c:axId val="57661312"/>
        <c:axId val="57662848"/>
      </c:barChart>
      <c:catAx>
        <c:axId val="57661312"/>
        <c:scaling>
          <c:orientation val="minMax"/>
        </c:scaling>
        <c:axPos val="b"/>
        <c:majorTickMark val="none"/>
        <c:tickLblPos val="nextTo"/>
        <c:crossAx val="57662848"/>
        <c:crosses val="autoZero"/>
        <c:auto val="1"/>
        <c:lblAlgn val="ctr"/>
        <c:lblOffset val="100"/>
      </c:catAx>
      <c:valAx>
        <c:axId val="57662848"/>
        <c:scaling>
          <c:orientation val="minMax"/>
        </c:scaling>
        <c:axPos val="l"/>
        <c:majorGridlines/>
        <c:numFmt formatCode="_-* #,##0\ &quot;$&quot;_-;\-* #,##0\ &quot;$&quot;_-;_-* &quot;-&quot;??\ &quot;$&quot;_-;_-@_-" sourceLinked="1"/>
        <c:majorTickMark val="none"/>
        <c:tickLblPos val="nextTo"/>
        <c:crossAx val="57661312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1"/>
  <c:chart>
    <c:title>
      <c:tx>
        <c:rich>
          <a:bodyPr/>
          <a:lstStyle/>
          <a:p>
            <a:pPr>
              <a:defRPr/>
            </a:pPr>
            <a:r>
              <a:rPr lang="es-ES"/>
              <a:t>CARTERA COMPARATIVA SEPTIEMBRE Vs JUNIO 2016</a:t>
            </a:r>
          </a:p>
        </c:rich>
      </c:tx>
      <c:layout>
        <c:manualLayout>
          <c:xMode val="edge"/>
          <c:yMode val="edge"/>
          <c:x val="0.11735998327378351"/>
          <c:y val="3.7037037037037056E-2"/>
        </c:manualLayout>
      </c:layout>
    </c:title>
    <c:plotArea>
      <c:layout/>
      <c:barChart>
        <c:barDir val="col"/>
        <c:grouping val="clustered"/>
        <c:ser>
          <c:idx val="0"/>
          <c:order val="0"/>
          <c:cat>
            <c:strRef>
              <c:f>'comparativa SeptiemVsJunio 2016'!$A$9:$A$10</c:f>
              <c:strCache>
                <c:ptCount val="2"/>
                <c:pt idx="0">
                  <c:v>JUNIO 30 DE 2016</c:v>
                </c:pt>
                <c:pt idx="1">
                  <c:v>SEPTIEMBRE 30 DE 2016</c:v>
                </c:pt>
              </c:strCache>
            </c:strRef>
          </c:cat>
          <c:val>
            <c:numRef>
              <c:f>'comparativa SeptiemVsJunio 2016'!$B$9:$B$10</c:f>
              <c:numCache>
                <c:formatCode>_-* #,##0\ "$"_-;\-* #,##0\ "$"_-;_-* "-"??\ "$"_-;_-@_-</c:formatCode>
                <c:ptCount val="2"/>
                <c:pt idx="0">
                  <c:v>6647009005143</c:v>
                </c:pt>
                <c:pt idx="1">
                  <c:v>7068378037844</c:v>
                </c:pt>
              </c:numCache>
            </c:numRef>
          </c:val>
        </c:ser>
        <c:axId val="68893696"/>
        <c:axId val="68924160"/>
      </c:barChart>
      <c:catAx>
        <c:axId val="68893696"/>
        <c:scaling>
          <c:orientation val="minMax"/>
        </c:scaling>
        <c:axPos val="b"/>
        <c:majorTickMark val="none"/>
        <c:tickLblPos val="nextTo"/>
        <c:crossAx val="68924160"/>
        <c:crosses val="autoZero"/>
        <c:auto val="1"/>
        <c:lblAlgn val="ctr"/>
        <c:lblOffset val="100"/>
      </c:catAx>
      <c:valAx>
        <c:axId val="68924160"/>
        <c:scaling>
          <c:orientation val="minMax"/>
        </c:scaling>
        <c:axPos val="l"/>
        <c:majorGridlines/>
        <c:numFmt formatCode="_-* #,##0\ &quot;$&quot;_-;\-* #,##0\ &quot;$&quot;_-;_-* &quot;-&quot;??\ &quot;$&quot;_-;_-@_-" sourceLinked="1"/>
        <c:majorTickMark val="none"/>
        <c:tickLblPos val="nextTo"/>
        <c:crossAx val="6889369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14</xdr:row>
      <xdr:rowOff>144780</xdr:rowOff>
    </xdr:from>
    <xdr:to>
      <xdr:col>8</xdr:col>
      <xdr:colOff>121920</xdr:colOff>
      <xdr:row>38</xdr:row>
      <xdr:rowOff>129540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609600</xdr:colOff>
      <xdr:row>40</xdr:row>
      <xdr:rowOff>129540</xdr:rowOff>
    </xdr:from>
    <xdr:to>
      <xdr:col>7</xdr:col>
      <xdr:colOff>1059180</xdr:colOff>
      <xdr:row>56</xdr:row>
      <xdr:rowOff>15240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10</xdr:row>
      <xdr:rowOff>167640</xdr:rowOff>
    </xdr:from>
    <xdr:to>
      <xdr:col>3</xdr:col>
      <xdr:colOff>784860</xdr:colOff>
      <xdr:row>25</xdr:row>
      <xdr:rowOff>167640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236220</xdr:colOff>
      <xdr:row>6</xdr:row>
      <xdr:rowOff>175260</xdr:rowOff>
    </xdr:from>
    <xdr:to>
      <xdr:col>7</xdr:col>
      <xdr:colOff>22860</xdr:colOff>
      <xdr:row>18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workbookViewId="0">
      <selection activeCell="E8" sqref="E8"/>
    </sheetView>
  </sheetViews>
  <sheetFormatPr baseColWidth="10" defaultRowHeight="14.4"/>
  <cols>
    <col min="1" max="1" width="16.21875" customWidth="1"/>
    <col min="2" max="2" width="21.33203125" bestFit="1" customWidth="1"/>
    <col min="3" max="3" width="20.44140625" customWidth="1"/>
    <col min="4" max="4" width="20.88671875" customWidth="1"/>
    <col min="5" max="5" width="20.6640625" customWidth="1"/>
    <col min="6" max="6" width="24.21875" customWidth="1"/>
    <col min="7" max="7" width="0.21875" customWidth="1"/>
    <col min="8" max="13" width="11.5546875" hidden="1" customWidth="1"/>
  </cols>
  <sheetData>
    <row r="1" spans="1:17" ht="23.4" customHeight="1">
      <c r="A1" s="47" t="s">
        <v>64</v>
      </c>
      <c r="B1" s="47"/>
      <c r="C1" s="47"/>
      <c r="D1" s="47"/>
      <c r="E1" s="47"/>
      <c r="F1" s="47"/>
    </row>
    <row r="2" spans="1:17">
      <c r="A2" s="57" t="s">
        <v>72</v>
      </c>
      <c r="B2" s="57"/>
    </row>
    <row r="3" spans="1:17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62</v>
      </c>
    </row>
    <row r="4" spans="1:17" ht="31.2">
      <c r="A4" s="3" t="s">
        <v>5</v>
      </c>
      <c r="B4" s="4">
        <v>100595884068</v>
      </c>
      <c r="C4" s="4">
        <v>121419604697</v>
      </c>
      <c r="D4" s="4">
        <v>114794841538</v>
      </c>
      <c r="E4" s="4">
        <v>294910610535</v>
      </c>
      <c r="F4" s="4">
        <f t="shared" ref="F4:F9" si="0">SUM(B4:E4)</f>
        <v>631720940838</v>
      </c>
    </row>
    <row r="5" spans="1:17" ht="46.8">
      <c r="A5" s="3" t="s">
        <v>6</v>
      </c>
      <c r="B5" s="4">
        <v>88094162357</v>
      </c>
      <c r="C5" s="4">
        <v>111122774680</v>
      </c>
      <c r="D5" s="4">
        <v>94595485349</v>
      </c>
      <c r="E5" s="4">
        <v>166118209528</v>
      </c>
      <c r="F5" s="4">
        <f t="shared" si="0"/>
        <v>459930631914</v>
      </c>
    </row>
    <row r="6" spans="1:17" ht="62.4">
      <c r="A6" s="3" t="s">
        <v>7</v>
      </c>
      <c r="B6" s="4">
        <v>5701860747</v>
      </c>
      <c r="C6" s="4">
        <v>4805941176</v>
      </c>
      <c r="D6" s="4">
        <v>4900352596</v>
      </c>
      <c r="E6" s="4">
        <v>23207739834</v>
      </c>
      <c r="F6" s="4">
        <f t="shared" si="0"/>
        <v>38615894353</v>
      </c>
    </row>
    <row r="7" spans="1:17" ht="31.2">
      <c r="A7" s="5" t="s">
        <v>8</v>
      </c>
      <c r="B7" s="4">
        <v>160891704379</v>
      </c>
      <c r="C7" s="4">
        <v>267579198423</v>
      </c>
      <c r="D7" s="4">
        <v>262796721414</v>
      </c>
      <c r="E7" s="4">
        <v>543142253092</v>
      </c>
      <c r="F7" s="4">
        <f t="shared" si="0"/>
        <v>1234409877308</v>
      </c>
    </row>
    <row r="8" spans="1:17" ht="31.2">
      <c r="A8" s="5" t="s">
        <v>9</v>
      </c>
      <c r="B8" s="4">
        <v>551628586025</v>
      </c>
      <c r="C8" s="4">
        <v>845353947065</v>
      </c>
      <c r="D8" s="4">
        <v>814888745162</v>
      </c>
      <c r="E8" s="4">
        <v>2070563435716</v>
      </c>
      <c r="F8" s="4">
        <f t="shared" si="0"/>
        <v>4282434713968</v>
      </c>
    </row>
    <row r="9" spans="1:17" ht="15.6">
      <c r="A9" s="6" t="s">
        <v>10</v>
      </c>
      <c r="B9" s="4">
        <v>35668349683</v>
      </c>
      <c r="C9" s="4">
        <v>49438836441</v>
      </c>
      <c r="D9" s="4">
        <v>52162681398</v>
      </c>
      <c r="E9" s="4">
        <v>283996111941</v>
      </c>
      <c r="F9" s="4">
        <f t="shared" si="0"/>
        <v>421265979463</v>
      </c>
    </row>
    <row r="10" spans="1:17" ht="15.6">
      <c r="A10" s="7" t="s">
        <v>11</v>
      </c>
      <c r="B10" s="8">
        <f>SUM(B4:B9)</f>
        <v>942580547259</v>
      </c>
      <c r="C10" s="8">
        <f>SUM(C4:C9)</f>
        <v>1399720302482</v>
      </c>
      <c r="D10" s="8">
        <f>SUM(D4:D9)</f>
        <v>1344138827457</v>
      </c>
      <c r="E10" s="8">
        <f>SUM(E4:E9)</f>
        <v>3381938360646</v>
      </c>
      <c r="F10" s="8">
        <f>SUM(F4:F9)</f>
        <v>7068378037844</v>
      </c>
    </row>
    <row r="12" spans="1:17" ht="42" customHeight="1">
      <c r="A12" s="55" t="s">
        <v>65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34.200000000000003" customHeight="1"/>
  </sheetData>
  <mergeCells count="2">
    <mergeCell ref="A1:F1"/>
    <mergeCell ref="A12:Q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workbookViewId="0">
      <selection activeCell="B43" sqref="B43"/>
    </sheetView>
  </sheetViews>
  <sheetFormatPr baseColWidth="10" defaultRowHeight="14.4"/>
  <cols>
    <col min="1" max="1" width="17.77734375" customWidth="1"/>
    <col min="2" max="2" width="17.33203125" customWidth="1"/>
    <col min="3" max="3" width="17.77734375" customWidth="1"/>
    <col min="4" max="4" width="17" customWidth="1"/>
    <col min="5" max="5" width="20.88671875" customWidth="1"/>
    <col min="6" max="6" width="20.109375" customWidth="1"/>
    <col min="7" max="7" width="18.5546875" customWidth="1"/>
    <col min="8" max="8" width="24.44140625" customWidth="1"/>
    <col min="9" max="14" width="11.5546875" hidden="1" customWidth="1"/>
  </cols>
  <sheetData>
    <row r="1" spans="1:8" ht="18">
      <c r="A1" s="47" t="s">
        <v>64</v>
      </c>
      <c r="B1" s="47"/>
      <c r="C1" s="47"/>
      <c r="D1" s="47"/>
      <c r="E1" s="47"/>
      <c r="F1" s="47"/>
      <c r="G1" s="47"/>
      <c r="H1" s="47"/>
    </row>
    <row r="2" spans="1:8" ht="15" thickBot="1"/>
    <row r="3" spans="1:8" ht="15" thickBot="1">
      <c r="A3" s="57" t="s">
        <v>72</v>
      </c>
      <c r="B3" s="48" t="s">
        <v>12</v>
      </c>
      <c r="C3" s="49"/>
      <c r="D3" s="49"/>
      <c r="E3" s="49"/>
      <c r="F3" s="49"/>
      <c r="G3" s="50"/>
    </row>
    <row r="4" spans="1:8" ht="43.2">
      <c r="A4" s="9" t="s">
        <v>13</v>
      </c>
      <c r="B4" s="10" t="s">
        <v>5</v>
      </c>
      <c r="C4" s="10" t="s">
        <v>6</v>
      </c>
      <c r="D4" s="10" t="s">
        <v>7</v>
      </c>
      <c r="E4" s="11" t="s">
        <v>8</v>
      </c>
      <c r="F4" s="11" t="s">
        <v>9</v>
      </c>
      <c r="G4" s="12" t="s">
        <v>10</v>
      </c>
      <c r="H4" s="13" t="s">
        <v>62</v>
      </c>
    </row>
    <row r="5" spans="1:8">
      <c r="A5" s="14" t="s">
        <v>14</v>
      </c>
      <c r="B5" s="4">
        <v>558619177</v>
      </c>
      <c r="C5" s="15">
        <v>234221566</v>
      </c>
      <c r="E5" s="15">
        <v>1197322687</v>
      </c>
      <c r="F5" s="15">
        <v>7316734149</v>
      </c>
      <c r="G5" s="15">
        <v>221272070</v>
      </c>
      <c r="H5" s="16">
        <f>SUM(B5:G5)</f>
        <v>9528169649</v>
      </c>
    </row>
    <row r="6" spans="1:8">
      <c r="A6" s="14" t="s">
        <v>15</v>
      </c>
      <c r="B6" s="4">
        <v>81701162625</v>
      </c>
      <c r="C6" s="15">
        <v>56665637050</v>
      </c>
      <c r="D6" s="15">
        <v>5754013266</v>
      </c>
      <c r="E6" s="15">
        <v>222715426251</v>
      </c>
      <c r="F6" s="15">
        <v>456882722122</v>
      </c>
      <c r="G6" s="15">
        <v>59020849198</v>
      </c>
      <c r="H6" s="17">
        <f>SUM(B6:G6)</f>
        <v>882739810512</v>
      </c>
    </row>
    <row r="7" spans="1:8">
      <c r="A7" s="18" t="s">
        <v>16</v>
      </c>
      <c r="B7" s="4">
        <v>5160092577</v>
      </c>
      <c r="C7" s="15">
        <v>2383770798</v>
      </c>
      <c r="D7" s="15">
        <v>8014792</v>
      </c>
      <c r="E7" s="15">
        <v>14562159641</v>
      </c>
      <c r="F7" s="15">
        <v>42129323963</v>
      </c>
      <c r="G7" s="15">
        <v>7227933041</v>
      </c>
      <c r="H7" s="17">
        <f>SUM(B7:G7)</f>
        <v>71471294812</v>
      </c>
    </row>
    <row r="8" spans="1:8">
      <c r="A8" s="18" t="s">
        <v>17</v>
      </c>
      <c r="B8" s="4">
        <v>21791396462</v>
      </c>
      <c r="C8" s="19">
        <v>11493734866</v>
      </c>
      <c r="D8" s="19">
        <v>3819173288</v>
      </c>
      <c r="E8" s="19">
        <v>18122577970</v>
      </c>
      <c r="F8" s="19">
        <v>137349175936</v>
      </c>
      <c r="G8" s="19">
        <v>874317925</v>
      </c>
      <c r="H8" s="17">
        <f t="shared" ref="H8:H39" si="0">SUM(B8:G8)</f>
        <v>193450376447</v>
      </c>
    </row>
    <row r="9" spans="1:8">
      <c r="A9" s="18" t="s">
        <v>18</v>
      </c>
      <c r="B9" s="4">
        <v>103480293933</v>
      </c>
      <c r="C9" s="19">
        <v>99204234996</v>
      </c>
      <c r="D9" s="19">
        <v>101851730</v>
      </c>
      <c r="E9" s="19">
        <v>129210564162</v>
      </c>
      <c r="F9" s="19">
        <v>690637680898</v>
      </c>
      <c r="G9" s="19">
        <v>47686005235</v>
      </c>
      <c r="H9" s="17">
        <f>SUM(B9:G9)</f>
        <v>1070320630954</v>
      </c>
    </row>
    <row r="10" spans="1:8">
      <c r="A10" s="18" t="s">
        <v>19</v>
      </c>
      <c r="B10" s="4">
        <v>16365109673</v>
      </c>
      <c r="C10" s="20">
        <v>34793848172</v>
      </c>
      <c r="D10" s="20">
        <v>3114118563</v>
      </c>
      <c r="E10" s="20">
        <v>26632609413</v>
      </c>
      <c r="F10" s="20">
        <v>181011396912</v>
      </c>
      <c r="G10" s="20">
        <v>11435487231</v>
      </c>
      <c r="H10" s="17">
        <f t="shared" si="0"/>
        <v>273352569964</v>
      </c>
    </row>
    <row r="11" spans="1:8">
      <c r="A11" s="18" t="s">
        <v>20</v>
      </c>
      <c r="B11" s="4">
        <v>29545203192</v>
      </c>
      <c r="C11" s="4">
        <v>7596936865</v>
      </c>
      <c r="D11" s="4">
        <v>9205696</v>
      </c>
      <c r="E11" s="4">
        <v>71462106433</v>
      </c>
      <c r="F11" s="4">
        <v>157178985023</v>
      </c>
      <c r="G11" s="4">
        <v>12586741159</v>
      </c>
      <c r="H11" s="17">
        <f t="shared" si="0"/>
        <v>278379178368</v>
      </c>
    </row>
    <row r="12" spans="1:8">
      <c r="A12" s="18" t="s">
        <v>21</v>
      </c>
      <c r="B12" s="4">
        <v>623910387</v>
      </c>
      <c r="C12" s="4">
        <v>2469372600</v>
      </c>
      <c r="D12" s="4"/>
      <c r="E12" s="4">
        <v>336638994</v>
      </c>
      <c r="F12" s="4">
        <v>14326129865</v>
      </c>
      <c r="G12" s="4">
        <v>73962593</v>
      </c>
      <c r="H12" s="17">
        <f t="shared" si="0"/>
        <v>17830014439</v>
      </c>
    </row>
    <row r="13" spans="1:8">
      <c r="A13" s="18" t="s">
        <v>22</v>
      </c>
      <c r="B13" s="4">
        <v>9765270207</v>
      </c>
      <c r="C13" s="4">
        <v>6006595581</v>
      </c>
      <c r="D13" s="4">
        <v>48981867</v>
      </c>
      <c r="E13" s="4">
        <v>32506203731</v>
      </c>
      <c r="F13" s="4">
        <v>90084893807</v>
      </c>
      <c r="G13" s="4">
        <v>5668367967</v>
      </c>
      <c r="H13" s="17">
        <f t="shared" si="0"/>
        <v>144080313160</v>
      </c>
    </row>
    <row r="14" spans="1:8">
      <c r="A14" s="18" t="s">
        <v>23</v>
      </c>
      <c r="B14" s="4">
        <v>5077403207</v>
      </c>
      <c r="C14" s="4">
        <v>4848168101</v>
      </c>
      <c r="D14" s="4">
        <v>26442803</v>
      </c>
      <c r="E14" s="4">
        <v>5498331895</v>
      </c>
      <c r="F14" s="4">
        <v>43508015539</v>
      </c>
      <c r="G14" s="4">
        <v>8556960441</v>
      </c>
      <c r="H14" s="17">
        <f t="shared" si="0"/>
        <v>67515321986</v>
      </c>
    </row>
    <row r="15" spans="1:8">
      <c r="A15" s="21" t="s">
        <v>24</v>
      </c>
      <c r="B15" s="4">
        <v>168827514</v>
      </c>
      <c r="C15" s="4">
        <v>2064572169</v>
      </c>
      <c r="D15" s="4"/>
      <c r="E15" s="4">
        <v>666706666</v>
      </c>
      <c r="F15" s="4">
        <v>28909586650</v>
      </c>
      <c r="G15" s="4">
        <v>41746459</v>
      </c>
      <c r="H15" s="17">
        <f t="shared" si="0"/>
        <v>31851439458</v>
      </c>
    </row>
    <row r="16" spans="1:8">
      <c r="A16" s="18" t="s">
        <v>25</v>
      </c>
      <c r="B16" s="4">
        <v>6950188557</v>
      </c>
      <c r="C16" s="4">
        <v>3743841996</v>
      </c>
      <c r="D16" s="4">
        <v>20386664</v>
      </c>
      <c r="E16" s="4">
        <v>26017442011</v>
      </c>
      <c r="F16" s="4">
        <v>46475663762</v>
      </c>
      <c r="G16" s="4">
        <v>14164219519</v>
      </c>
      <c r="H16" s="17">
        <f t="shared" si="0"/>
        <v>97371742509</v>
      </c>
    </row>
    <row r="17" spans="1:8">
      <c r="A17" s="18" t="s">
        <v>26</v>
      </c>
      <c r="B17" s="4">
        <v>14869960741</v>
      </c>
      <c r="C17" s="4">
        <v>12880842549</v>
      </c>
      <c r="D17" s="4">
        <v>345478869</v>
      </c>
      <c r="E17" s="4">
        <v>45474094375</v>
      </c>
      <c r="F17" s="4">
        <v>145339887771</v>
      </c>
      <c r="G17" s="4">
        <v>14264961407</v>
      </c>
      <c r="H17" s="17">
        <f t="shared" si="0"/>
        <v>233175225712</v>
      </c>
    </row>
    <row r="18" spans="1:8">
      <c r="A18" s="18" t="s">
        <v>27</v>
      </c>
      <c r="B18" s="4">
        <v>11416018129</v>
      </c>
      <c r="C18" s="4">
        <v>13564051961</v>
      </c>
      <c r="D18" s="4">
        <v>4087220882</v>
      </c>
      <c r="E18" s="4">
        <v>30737375855</v>
      </c>
      <c r="F18" s="4">
        <v>160266662168</v>
      </c>
      <c r="G18" s="4">
        <v>9551966687</v>
      </c>
      <c r="H18" s="17">
        <f t="shared" si="0"/>
        <v>229623295682</v>
      </c>
    </row>
    <row r="19" spans="1:8">
      <c r="A19" s="18" t="s">
        <v>28</v>
      </c>
      <c r="B19" s="4">
        <v>242149737</v>
      </c>
      <c r="C19" s="4">
        <v>152291172</v>
      </c>
      <c r="D19" s="22"/>
      <c r="E19" s="4">
        <v>807190855</v>
      </c>
      <c r="F19" s="4">
        <v>1038473455</v>
      </c>
      <c r="G19" s="4">
        <v>48693222</v>
      </c>
      <c r="H19" s="17">
        <f t="shared" si="0"/>
        <v>2288798441</v>
      </c>
    </row>
    <row r="20" spans="1:8">
      <c r="A20" s="18" t="s">
        <v>29</v>
      </c>
      <c r="B20" s="4">
        <v>7685966301</v>
      </c>
      <c r="C20" s="4">
        <v>8605217408</v>
      </c>
      <c r="D20" s="4">
        <v>409184212</v>
      </c>
      <c r="E20" s="4">
        <v>13414202472</v>
      </c>
      <c r="F20" s="4">
        <v>167755145823</v>
      </c>
      <c r="G20" s="4">
        <v>8872955792</v>
      </c>
      <c r="H20" s="17">
        <f t="shared" si="0"/>
        <v>206742672008</v>
      </c>
    </row>
    <row r="21" spans="1:8">
      <c r="A21" s="18" t="s">
        <v>30</v>
      </c>
      <c r="B21" s="4">
        <v>36117545324</v>
      </c>
      <c r="C21" s="4">
        <v>15767349391</v>
      </c>
      <c r="D21" s="4">
        <v>633188649</v>
      </c>
      <c r="E21" s="4">
        <v>89314706995</v>
      </c>
      <c r="F21" s="4">
        <v>215314530638</v>
      </c>
      <c r="G21" s="4">
        <v>27789540698</v>
      </c>
      <c r="H21" s="17">
        <f t="shared" si="0"/>
        <v>384936861695</v>
      </c>
    </row>
    <row r="22" spans="1:8">
      <c r="A22" s="18" t="s">
        <v>31</v>
      </c>
      <c r="B22" s="4">
        <v>2131718510</v>
      </c>
      <c r="C22" s="4">
        <v>5101239194</v>
      </c>
      <c r="D22" s="4">
        <v>2430500</v>
      </c>
      <c r="E22" s="4">
        <v>4551407955</v>
      </c>
      <c r="F22" s="4">
        <v>9815168151</v>
      </c>
      <c r="G22" s="4">
        <v>833676772</v>
      </c>
      <c r="H22" s="17">
        <f t="shared" si="0"/>
        <v>22435641082</v>
      </c>
    </row>
    <row r="23" spans="1:8">
      <c r="A23" s="18" t="s">
        <v>32</v>
      </c>
      <c r="B23" s="4">
        <v>23514024899</v>
      </c>
      <c r="C23" s="4">
        <v>12555560770</v>
      </c>
      <c r="D23" s="4">
        <v>1021016620</v>
      </c>
      <c r="E23" s="4">
        <v>61678166156</v>
      </c>
      <c r="F23" s="4">
        <v>177106459125</v>
      </c>
      <c r="G23" s="4">
        <v>21016358993</v>
      </c>
      <c r="H23" s="17">
        <f t="shared" si="0"/>
        <v>296891586563</v>
      </c>
    </row>
    <row r="24" spans="1:8">
      <c r="A24" s="18" t="s">
        <v>33</v>
      </c>
      <c r="B24" s="4">
        <v>14437404132</v>
      </c>
      <c r="C24" s="4">
        <v>6024114859</v>
      </c>
      <c r="D24" s="4">
        <v>142131857</v>
      </c>
      <c r="E24" s="4">
        <v>19002328895</v>
      </c>
      <c r="F24" s="4">
        <v>45338989535</v>
      </c>
      <c r="G24" s="4">
        <v>9330795813</v>
      </c>
      <c r="H24" s="17">
        <f t="shared" si="0"/>
        <v>94275765091</v>
      </c>
    </row>
    <row r="25" spans="1:8">
      <c r="A25" s="18" t="s">
        <v>34</v>
      </c>
      <c r="B25" s="4">
        <v>8052623600</v>
      </c>
      <c r="C25" s="4">
        <v>12921322060</v>
      </c>
      <c r="D25" s="4">
        <v>190259195</v>
      </c>
      <c r="E25" s="4">
        <v>9146774496</v>
      </c>
      <c r="F25" s="4">
        <v>100092260384</v>
      </c>
      <c r="G25" s="4">
        <v>1998140937</v>
      </c>
      <c r="H25" s="17">
        <f t="shared" si="0"/>
        <v>132401380672</v>
      </c>
    </row>
    <row r="26" spans="1:8">
      <c r="A26" s="18" t="s">
        <v>35</v>
      </c>
      <c r="B26" s="4">
        <v>11020867757</v>
      </c>
      <c r="C26" s="4">
        <v>11334903594</v>
      </c>
      <c r="D26" s="4">
        <v>1310775654</v>
      </c>
      <c r="E26" s="4">
        <v>48821602484</v>
      </c>
      <c r="F26" s="4">
        <v>123209691310</v>
      </c>
      <c r="G26" s="4">
        <v>17934284772</v>
      </c>
      <c r="H26" s="17">
        <f t="shared" si="0"/>
        <v>213632125571</v>
      </c>
    </row>
    <row r="27" spans="1:8">
      <c r="A27" s="18" t="s">
        <v>36</v>
      </c>
      <c r="B27" s="4">
        <v>17604435625</v>
      </c>
      <c r="C27" s="4">
        <v>24643829793</v>
      </c>
      <c r="E27" s="4">
        <v>59523150363</v>
      </c>
      <c r="F27" s="4">
        <v>73329003272</v>
      </c>
      <c r="G27" s="4">
        <v>57700894</v>
      </c>
      <c r="H27" s="17">
        <f t="shared" si="0"/>
        <v>175158119947</v>
      </c>
    </row>
    <row r="28" spans="1:8">
      <c r="A28" s="18" t="s">
        <v>37</v>
      </c>
      <c r="B28" s="4">
        <v>20560573507</v>
      </c>
      <c r="C28" s="4">
        <v>18707993928</v>
      </c>
      <c r="D28" s="4">
        <v>1047265206</v>
      </c>
      <c r="E28" s="4">
        <v>52625050862</v>
      </c>
      <c r="F28" s="4">
        <v>102036745039</v>
      </c>
      <c r="G28" s="4">
        <v>18395999170</v>
      </c>
      <c r="H28" s="17">
        <f t="shared" si="0"/>
        <v>213373627712</v>
      </c>
    </row>
    <row r="29" spans="1:8">
      <c r="A29" s="18" t="s">
        <v>38</v>
      </c>
      <c r="B29" s="4">
        <v>19287317923</v>
      </c>
      <c r="C29" s="4">
        <v>6228845294</v>
      </c>
      <c r="D29" s="4">
        <v>681224829</v>
      </c>
      <c r="E29" s="4">
        <v>35161551856</v>
      </c>
      <c r="F29" s="4">
        <v>197176513132</v>
      </c>
      <c r="G29" s="4">
        <v>32705647774</v>
      </c>
      <c r="H29" s="17">
        <f t="shared" si="0"/>
        <v>291241100808</v>
      </c>
    </row>
    <row r="30" spans="1:8">
      <c r="A30" s="18" t="s">
        <v>39</v>
      </c>
      <c r="B30" s="4">
        <v>3913462231</v>
      </c>
      <c r="C30" s="4">
        <v>4129380761</v>
      </c>
      <c r="D30" s="4">
        <v>69447264</v>
      </c>
      <c r="E30" s="4">
        <v>10720429357</v>
      </c>
      <c r="F30" s="4">
        <v>24336838527</v>
      </c>
      <c r="G30" s="4">
        <v>4639290288</v>
      </c>
      <c r="H30" s="17">
        <f t="shared" si="0"/>
        <v>47808848428</v>
      </c>
    </row>
    <row r="31" spans="1:8">
      <c r="A31" s="18" t="s">
        <v>40</v>
      </c>
      <c r="B31" s="4">
        <v>47157843595</v>
      </c>
      <c r="C31" s="4">
        <v>4546262269</v>
      </c>
      <c r="D31" s="4">
        <v>944962335</v>
      </c>
      <c r="E31" s="4">
        <v>13328882428</v>
      </c>
      <c r="F31" s="4">
        <v>44490161040</v>
      </c>
      <c r="G31" s="4">
        <v>4167361968</v>
      </c>
      <c r="H31" s="17">
        <f t="shared" si="0"/>
        <v>114635473635</v>
      </c>
    </row>
    <row r="32" spans="1:8">
      <c r="A32" s="18" t="s">
        <v>41</v>
      </c>
      <c r="B32" s="4">
        <v>6206985406</v>
      </c>
      <c r="C32" s="4">
        <v>3876270079</v>
      </c>
      <c r="D32" s="4">
        <v>795054582</v>
      </c>
      <c r="E32" s="4">
        <v>20366459749</v>
      </c>
      <c r="F32" s="4">
        <v>86123008255</v>
      </c>
      <c r="G32" s="4">
        <v>6838565030</v>
      </c>
      <c r="H32" s="17">
        <f t="shared" si="0"/>
        <v>124206343101</v>
      </c>
    </row>
    <row r="33" spans="1:15">
      <c r="A33" s="18" t="s">
        <v>42</v>
      </c>
      <c r="B33" s="4">
        <v>369992150</v>
      </c>
      <c r="C33" s="4">
        <v>343355480</v>
      </c>
      <c r="E33" s="58">
        <v>38741336</v>
      </c>
      <c r="F33" s="4">
        <v>17338561404</v>
      </c>
      <c r="G33" s="4">
        <v>167069447</v>
      </c>
      <c r="H33" s="17">
        <f>SUM(B33:G33)</f>
        <v>18257719817</v>
      </c>
    </row>
    <row r="34" spans="1:15">
      <c r="A34" s="18" t="s">
        <v>43</v>
      </c>
      <c r="B34" s="4">
        <v>25673327514</v>
      </c>
      <c r="C34" s="4">
        <v>19000725794</v>
      </c>
      <c r="D34" s="4">
        <v>786468456</v>
      </c>
      <c r="E34" s="4">
        <v>45067108902</v>
      </c>
      <c r="F34" s="4">
        <v>196708173388</v>
      </c>
      <c r="G34" s="4">
        <v>17459600544</v>
      </c>
      <c r="H34" s="17">
        <f t="shared" si="0"/>
        <v>304695404598</v>
      </c>
    </row>
    <row r="35" spans="1:15">
      <c r="A35" s="18" t="s">
        <v>44</v>
      </c>
      <c r="B35" s="4">
        <v>6838396111</v>
      </c>
      <c r="C35" s="4">
        <v>3401830949</v>
      </c>
      <c r="D35" s="4">
        <v>3141054661</v>
      </c>
      <c r="E35" s="4">
        <v>8339780295</v>
      </c>
      <c r="F35" s="4">
        <v>43550777269</v>
      </c>
      <c r="G35" s="4">
        <v>2210699936</v>
      </c>
      <c r="H35" s="17">
        <f t="shared" si="0"/>
        <v>67482539221</v>
      </c>
    </row>
    <row r="36" spans="1:15">
      <c r="A36" s="18" t="s">
        <v>45</v>
      </c>
      <c r="B36" s="4">
        <v>31660433048</v>
      </c>
      <c r="C36" s="4">
        <v>13903624099</v>
      </c>
      <c r="D36" s="4">
        <v>3074950028</v>
      </c>
      <c r="E36" s="4">
        <v>58583794396</v>
      </c>
      <c r="F36" s="4">
        <v>178040580745</v>
      </c>
      <c r="G36" s="4">
        <v>24972803741</v>
      </c>
      <c r="H36" s="17">
        <f t="shared" si="0"/>
        <v>310236186057</v>
      </c>
    </row>
    <row r="37" spans="1:15">
      <c r="A37" s="18" t="s">
        <v>46</v>
      </c>
      <c r="B37" s="4">
        <v>38999150636</v>
      </c>
      <c r="C37" s="4">
        <v>29703466535</v>
      </c>
      <c r="D37" s="4">
        <v>7031591885</v>
      </c>
      <c r="E37" s="4">
        <v>55659977576</v>
      </c>
      <c r="F37" s="4">
        <v>270215162283</v>
      </c>
      <c r="G37" s="4">
        <v>30030094545</v>
      </c>
      <c r="H37" s="17">
        <f t="shared" si="0"/>
        <v>431639443460</v>
      </c>
    </row>
    <row r="38" spans="1:15">
      <c r="A38" s="18" t="s">
        <v>47</v>
      </c>
      <c r="B38" s="4">
        <v>1253137420</v>
      </c>
      <c r="C38" s="4">
        <v>510906652</v>
      </c>
      <c r="D38" s="18"/>
      <c r="E38" s="4">
        <v>1307095750</v>
      </c>
      <c r="F38" s="4">
        <v>2615925608</v>
      </c>
      <c r="G38" s="4">
        <v>85718586</v>
      </c>
      <c r="H38" s="17">
        <f t="shared" si="0"/>
        <v>5772784016</v>
      </c>
    </row>
    <row r="39" spans="1:15">
      <c r="A39" s="18" t="s">
        <v>48</v>
      </c>
      <c r="B39" s="4">
        <v>1520129031</v>
      </c>
      <c r="C39" s="4">
        <v>522312563</v>
      </c>
      <c r="D39" s="18"/>
      <c r="E39" s="4">
        <v>1811914046</v>
      </c>
      <c r="F39" s="4">
        <v>5385687020</v>
      </c>
      <c r="G39" s="4">
        <v>336189609</v>
      </c>
      <c r="H39" s="17">
        <f t="shared" si="0"/>
        <v>9576232269</v>
      </c>
    </row>
    <row r="40" spans="1:15">
      <c r="A40" s="23" t="s">
        <v>11</v>
      </c>
      <c r="B40" s="17">
        <f>SUM(B5:B39)</f>
        <v>631720940838</v>
      </c>
      <c r="C40" s="17">
        <f t="shared" ref="C40:G40" si="1">SUM(C5:C39)</f>
        <v>459930631914</v>
      </c>
      <c r="D40" s="17">
        <f t="shared" si="1"/>
        <v>38615894353</v>
      </c>
      <c r="E40" s="17">
        <f>SUM(E5:E39)</f>
        <v>1234409877308</v>
      </c>
      <c r="F40" s="17">
        <f>SUM(F5:F39)</f>
        <v>4282434713968</v>
      </c>
      <c r="G40" s="17">
        <f t="shared" si="1"/>
        <v>421265979463</v>
      </c>
      <c r="H40" s="17">
        <f>SUM(H5:H39)</f>
        <v>7068378037844</v>
      </c>
    </row>
    <row r="42" spans="1:15" ht="29.4" customHeight="1">
      <c r="A42" s="55" t="s">
        <v>65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</row>
    <row r="43" spans="1:15" ht="36" customHeight="1">
      <c r="A43" t="s">
        <v>49</v>
      </c>
      <c r="H43" s="56"/>
    </row>
    <row r="46" spans="1:15">
      <c r="H46" s="24"/>
    </row>
  </sheetData>
  <mergeCells count="3">
    <mergeCell ref="B3:G3"/>
    <mergeCell ref="A1:H1"/>
    <mergeCell ref="A42:O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topLeftCell="A31" workbookViewId="0">
      <selection activeCell="A53" sqref="A53"/>
    </sheetView>
  </sheetViews>
  <sheetFormatPr baseColWidth="10" defaultRowHeight="14.4"/>
  <cols>
    <col min="1" max="1" width="22.44140625" customWidth="1"/>
    <col min="2" max="2" width="20" customWidth="1"/>
    <col min="3" max="3" width="19.5546875" customWidth="1"/>
    <col min="4" max="4" width="18.5546875" customWidth="1"/>
    <col min="5" max="5" width="19.77734375" customWidth="1"/>
    <col min="6" max="6" width="20.88671875" customWidth="1"/>
    <col min="7" max="7" width="19.44140625" customWidth="1"/>
    <col min="8" max="8" width="19.5546875" customWidth="1"/>
    <col min="10" max="10" width="19.88671875" customWidth="1"/>
  </cols>
  <sheetData>
    <row r="1" spans="1:10" ht="18">
      <c r="A1" s="47" t="s">
        <v>64</v>
      </c>
      <c r="B1" s="47"/>
      <c r="C1" s="47"/>
      <c r="D1" s="47"/>
      <c r="E1" s="47"/>
      <c r="F1" s="47"/>
      <c r="G1" s="47"/>
      <c r="H1" s="47"/>
    </row>
    <row r="2" spans="1:10" ht="33" customHeight="1">
      <c r="A2" s="51" t="s">
        <v>67</v>
      </c>
      <c r="B2" s="51"/>
      <c r="C2" s="51"/>
      <c r="D2" s="51"/>
      <c r="E2" s="51"/>
      <c r="F2" s="51"/>
      <c r="G2" s="51"/>
      <c r="H2" s="51"/>
    </row>
    <row r="3" spans="1:10" ht="43.2">
      <c r="A3" s="25"/>
      <c r="B3" s="26" t="s">
        <v>5</v>
      </c>
      <c r="C3" s="26" t="s">
        <v>6</v>
      </c>
      <c r="D3" s="26" t="s">
        <v>7</v>
      </c>
      <c r="E3" s="26" t="s">
        <v>8</v>
      </c>
      <c r="F3" s="26" t="s">
        <v>9</v>
      </c>
      <c r="G3" s="27" t="s">
        <v>10</v>
      </c>
      <c r="H3" s="28" t="s">
        <v>50</v>
      </c>
    </row>
    <row r="4" spans="1:10">
      <c r="A4" s="29" t="s">
        <v>51</v>
      </c>
      <c r="B4" s="30">
        <v>505847167976</v>
      </c>
      <c r="C4" s="31">
        <v>401604985869</v>
      </c>
      <c r="D4" s="31">
        <v>53073697778</v>
      </c>
      <c r="E4" s="31">
        <v>669024377536</v>
      </c>
      <c r="F4" s="31">
        <v>2731520823001</v>
      </c>
      <c r="G4" s="31">
        <v>324624258542</v>
      </c>
      <c r="H4" s="32">
        <f>SUM(B4:G4)</f>
        <v>4685695310702</v>
      </c>
    </row>
    <row r="5" spans="1:10">
      <c r="A5" s="29" t="s">
        <v>52</v>
      </c>
      <c r="B5" s="30">
        <v>538861604125</v>
      </c>
      <c r="C5" s="30">
        <v>419052315739</v>
      </c>
      <c r="D5" s="30">
        <v>53298261099</v>
      </c>
      <c r="E5" s="30">
        <v>727889573773</v>
      </c>
      <c r="F5" s="30">
        <v>2916736642305</v>
      </c>
      <c r="G5" s="30">
        <v>342073330664</v>
      </c>
      <c r="H5" s="32">
        <f>SUM(B5:G5)</f>
        <v>4997911727705</v>
      </c>
    </row>
    <row r="6" spans="1:10">
      <c r="A6" s="29" t="s">
        <v>53</v>
      </c>
      <c r="B6" s="30">
        <v>556126990363</v>
      </c>
      <c r="C6" s="30">
        <v>384783868070</v>
      </c>
      <c r="D6" s="30">
        <v>55816665892</v>
      </c>
      <c r="E6" s="30">
        <v>730248921832</v>
      </c>
      <c r="F6" s="30">
        <v>2982306479636</v>
      </c>
      <c r="G6" s="30">
        <v>346731005974</v>
      </c>
      <c r="H6" s="32">
        <f>SUM(B6:G6)</f>
        <v>5056013931767</v>
      </c>
    </row>
    <row r="7" spans="1:10">
      <c r="A7" s="29" t="s">
        <v>54</v>
      </c>
      <c r="B7" s="30">
        <v>546033993278</v>
      </c>
      <c r="C7" s="30">
        <v>315178084659</v>
      </c>
      <c r="D7" s="30">
        <v>48038570565</v>
      </c>
      <c r="E7" s="30">
        <v>742591116252</v>
      </c>
      <c r="F7" s="30">
        <v>2973199221383</v>
      </c>
      <c r="G7" s="30">
        <v>348822185969</v>
      </c>
      <c r="H7" s="33">
        <f>SUM(B7:G7)</f>
        <v>4973863172106</v>
      </c>
    </row>
    <row r="8" spans="1:10">
      <c r="A8" s="29" t="s">
        <v>55</v>
      </c>
      <c r="B8" s="34">
        <v>562939072796</v>
      </c>
      <c r="C8" s="35">
        <v>336887232830</v>
      </c>
      <c r="D8" s="35">
        <v>47650192376</v>
      </c>
      <c r="E8" s="30">
        <v>828135616219</v>
      </c>
      <c r="F8" s="30">
        <v>3227463096524</v>
      </c>
      <c r="G8" s="30">
        <v>364892226995</v>
      </c>
      <c r="H8" s="33">
        <f t="shared" ref="H8:H10" si="0">SUM(B8:G8)</f>
        <v>5367967437740</v>
      </c>
    </row>
    <row r="9" spans="1:10">
      <c r="A9" s="29" t="s">
        <v>56</v>
      </c>
      <c r="B9" s="36">
        <v>586326843341</v>
      </c>
      <c r="C9" s="36">
        <v>355101294390</v>
      </c>
      <c r="D9" s="36">
        <v>47773636631</v>
      </c>
      <c r="E9" s="36">
        <v>882104091678</v>
      </c>
      <c r="F9" s="36">
        <v>3451581898131</v>
      </c>
      <c r="G9" s="37">
        <v>373685838993</v>
      </c>
      <c r="H9" s="33">
        <f t="shared" si="0"/>
        <v>5696573603164</v>
      </c>
    </row>
    <row r="10" spans="1:10">
      <c r="A10" s="29" t="s">
        <v>57</v>
      </c>
      <c r="B10" s="4">
        <v>589738642398</v>
      </c>
      <c r="C10" s="4">
        <v>369706226009</v>
      </c>
      <c r="D10" s="4">
        <v>45283966632</v>
      </c>
      <c r="E10" s="4">
        <v>950870864868</v>
      </c>
      <c r="F10" s="4">
        <v>3569482038822</v>
      </c>
      <c r="G10" s="4">
        <v>383354012287</v>
      </c>
      <c r="H10" s="33">
        <f t="shared" si="0"/>
        <v>5908435751016</v>
      </c>
      <c r="J10" s="38"/>
    </row>
    <row r="11" spans="1:10">
      <c r="A11" s="29" t="s">
        <v>58</v>
      </c>
      <c r="B11" s="4">
        <v>589272781992</v>
      </c>
      <c r="C11" s="4">
        <v>317254345035</v>
      </c>
      <c r="D11" s="4">
        <v>34334183914</v>
      </c>
      <c r="E11" s="4">
        <v>1002337579590</v>
      </c>
      <c r="F11" s="4">
        <v>3588820050620</v>
      </c>
      <c r="G11" s="4">
        <v>390962361871</v>
      </c>
      <c r="H11" s="33">
        <f>SUM(B11:G11)</f>
        <v>5922981303022</v>
      </c>
    </row>
    <row r="12" spans="1:10">
      <c r="A12" s="29" t="s">
        <v>59</v>
      </c>
      <c r="B12" s="4">
        <v>564805478408</v>
      </c>
      <c r="C12" s="4">
        <v>351030805807</v>
      </c>
      <c r="D12" s="4">
        <v>35891235034</v>
      </c>
      <c r="E12" s="4">
        <v>1094004664516</v>
      </c>
      <c r="F12" s="4">
        <v>3894352877118</v>
      </c>
      <c r="G12" s="4">
        <v>393691628061</v>
      </c>
      <c r="H12" s="33">
        <f>SUM(B12:G12)</f>
        <v>6333776688944</v>
      </c>
      <c r="J12" s="38"/>
    </row>
    <row r="13" spans="1:10">
      <c r="A13" s="29" t="s">
        <v>63</v>
      </c>
      <c r="B13" s="4">
        <v>573766805070</v>
      </c>
      <c r="C13" s="4">
        <v>420000245358</v>
      </c>
      <c r="D13" s="4">
        <v>37937423732</v>
      </c>
      <c r="E13" s="4">
        <v>1145544428697</v>
      </c>
      <c r="F13" s="4">
        <v>4062802152054</v>
      </c>
      <c r="G13" s="4">
        <v>406957950232</v>
      </c>
      <c r="H13" s="33">
        <f>SUM(B13:G13)</f>
        <v>6647009005143</v>
      </c>
      <c r="J13" s="38"/>
    </row>
    <row r="14" spans="1:10">
      <c r="A14" s="29" t="s">
        <v>66</v>
      </c>
      <c r="B14" s="4">
        <v>631720940838</v>
      </c>
      <c r="C14" s="4">
        <v>459930631914</v>
      </c>
      <c r="D14" s="4">
        <v>38615894353</v>
      </c>
      <c r="E14" s="4">
        <v>1234409877308</v>
      </c>
      <c r="F14" s="4">
        <v>4282434713968</v>
      </c>
      <c r="G14" s="4">
        <v>421265979463</v>
      </c>
      <c r="H14" s="33">
        <f>SUM(B14:G14)</f>
        <v>7068378037844</v>
      </c>
    </row>
    <row r="15" spans="1:10">
      <c r="I15" s="39"/>
    </row>
    <row r="16" spans="1:10">
      <c r="I16" s="39"/>
    </row>
    <row r="42" spans="1:2">
      <c r="A42" s="40" t="s">
        <v>60</v>
      </c>
      <c r="B42" s="40" t="s">
        <v>50</v>
      </c>
    </row>
    <row r="43" spans="1:2">
      <c r="A43" s="41" t="s">
        <v>51</v>
      </c>
      <c r="B43" s="37">
        <f t="shared" ref="B43:B50" si="1">SUM(B4:G4)</f>
        <v>4685695310702</v>
      </c>
    </row>
    <row r="44" spans="1:2">
      <c r="A44" s="41" t="s">
        <v>52</v>
      </c>
      <c r="B44" s="37">
        <f t="shared" si="1"/>
        <v>4997911727705</v>
      </c>
    </row>
    <row r="45" spans="1:2">
      <c r="A45" s="41" t="s">
        <v>53</v>
      </c>
      <c r="B45" s="37">
        <f t="shared" si="1"/>
        <v>5056013931767</v>
      </c>
    </row>
    <row r="46" spans="1:2">
      <c r="A46" s="41" t="s">
        <v>54</v>
      </c>
      <c r="B46" s="36">
        <f t="shared" si="1"/>
        <v>4973863172106</v>
      </c>
    </row>
    <row r="47" spans="1:2">
      <c r="A47" s="41" t="s">
        <v>55</v>
      </c>
      <c r="B47" s="36">
        <f t="shared" si="1"/>
        <v>5367967437740</v>
      </c>
    </row>
    <row r="48" spans="1:2">
      <c r="A48" s="41" t="s">
        <v>56</v>
      </c>
      <c r="B48" s="36">
        <f t="shared" si="1"/>
        <v>5696573603164</v>
      </c>
    </row>
    <row r="49" spans="1:2">
      <c r="A49" s="41" t="s">
        <v>57</v>
      </c>
      <c r="B49" s="36">
        <f t="shared" si="1"/>
        <v>5908435751016</v>
      </c>
    </row>
    <row r="50" spans="1:2">
      <c r="A50" s="41" t="s">
        <v>58</v>
      </c>
      <c r="B50" s="36">
        <f t="shared" si="1"/>
        <v>5922981303022</v>
      </c>
    </row>
    <row r="51" spans="1:2">
      <c r="A51" s="42" t="s">
        <v>59</v>
      </c>
      <c r="B51" s="36">
        <f>+H12</f>
        <v>6333776688944</v>
      </c>
    </row>
    <row r="52" spans="1:2">
      <c r="A52" s="42" t="s">
        <v>63</v>
      </c>
      <c r="B52" s="44">
        <f>+H13</f>
        <v>6647009005143</v>
      </c>
    </row>
    <row r="53" spans="1:2">
      <c r="A53" s="42" t="s">
        <v>66</v>
      </c>
      <c r="B53" s="44">
        <f>+H14</f>
        <v>7068378037844</v>
      </c>
    </row>
  </sheetData>
  <mergeCells count="2">
    <mergeCell ref="A2:H2"/>
    <mergeCell ref="A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opLeftCell="A13" workbookViewId="0">
      <selection activeCell="G15" sqref="G15"/>
    </sheetView>
  </sheetViews>
  <sheetFormatPr baseColWidth="10" defaultRowHeight="14.4"/>
  <cols>
    <col min="1" max="1" width="22" customWidth="1"/>
    <col min="2" max="2" width="20.6640625" customWidth="1"/>
    <col min="3" max="3" width="17.6640625" customWidth="1"/>
    <col min="4" max="4" width="18.33203125" customWidth="1"/>
    <col min="5" max="5" width="19.44140625" customWidth="1"/>
    <col min="6" max="6" width="19.109375" customWidth="1"/>
    <col min="7" max="7" width="17.5546875" customWidth="1"/>
    <col min="8" max="8" width="18.88671875" customWidth="1"/>
  </cols>
  <sheetData>
    <row r="1" spans="1:8" ht="21" customHeight="1">
      <c r="A1" s="47" t="s">
        <v>64</v>
      </c>
      <c r="B1" s="47"/>
      <c r="C1" s="47"/>
      <c r="D1" s="47"/>
      <c r="E1" s="47"/>
      <c r="F1" s="47"/>
      <c r="G1" s="47"/>
      <c r="H1" s="47"/>
    </row>
    <row r="2" spans="1:8" ht="21.6" customHeight="1">
      <c r="A2" s="43"/>
      <c r="B2" s="43"/>
      <c r="C2" s="43"/>
      <c r="D2" s="43"/>
      <c r="E2" s="43"/>
      <c r="F2" s="43"/>
      <c r="G2" s="43"/>
      <c r="H2" s="43"/>
    </row>
    <row r="3" spans="1:8">
      <c r="A3" s="51" t="s">
        <v>68</v>
      </c>
      <c r="B3" s="51"/>
      <c r="C3" s="51"/>
      <c r="D3" s="51"/>
      <c r="E3" s="51"/>
      <c r="F3" s="51"/>
      <c r="G3" s="51"/>
      <c r="H3" s="51"/>
    </row>
    <row r="4" spans="1:8" ht="43.2">
      <c r="B4" s="26" t="s">
        <v>5</v>
      </c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8" t="s">
        <v>50</v>
      </c>
    </row>
    <row r="5" spans="1:8">
      <c r="A5" s="29" t="s">
        <v>57</v>
      </c>
      <c r="B5" s="4">
        <v>589738642398</v>
      </c>
      <c r="C5" s="4">
        <v>369706226009</v>
      </c>
      <c r="D5" s="4">
        <v>45283966632</v>
      </c>
      <c r="E5" s="4">
        <v>950870864868</v>
      </c>
      <c r="F5" s="4">
        <v>3569482038822</v>
      </c>
      <c r="G5" s="4">
        <v>383354012287</v>
      </c>
      <c r="H5" s="33">
        <f t="shared" ref="H5" si="0">SUM(B5:G5)</f>
        <v>5908435751016</v>
      </c>
    </row>
    <row r="6" spans="1:8">
      <c r="A6" s="29" t="s">
        <v>66</v>
      </c>
      <c r="B6" s="4">
        <v>631720940838</v>
      </c>
      <c r="C6" s="4">
        <v>459930631914</v>
      </c>
      <c r="D6" s="4">
        <v>38615894353</v>
      </c>
      <c r="E6" s="4">
        <v>1234409877308</v>
      </c>
      <c r="F6" s="4">
        <v>4282434713968</v>
      </c>
      <c r="G6" s="4">
        <v>421265979463</v>
      </c>
      <c r="H6" s="33">
        <f>SUM(B6:G6)</f>
        <v>7068378037844</v>
      </c>
    </row>
    <row r="8" spans="1:8">
      <c r="B8" s="28" t="s">
        <v>50</v>
      </c>
      <c r="C8" s="27" t="s">
        <v>61</v>
      </c>
    </row>
    <row r="9" spans="1:8">
      <c r="A9" s="29" t="s">
        <v>57</v>
      </c>
      <c r="B9" s="33">
        <f>+H5</f>
        <v>5908435751016</v>
      </c>
      <c r="C9" s="52">
        <f>+((B10-B9)/B9)</f>
        <v>0.19631969199775748</v>
      </c>
      <c r="H9" s="39"/>
    </row>
    <row r="10" spans="1:8">
      <c r="A10" s="29" t="s">
        <v>66</v>
      </c>
      <c r="B10" s="33">
        <f>+H6</f>
        <v>7068378037844</v>
      </c>
      <c r="C10" s="53"/>
    </row>
    <row r="11" spans="1:8">
      <c r="H11" s="39"/>
    </row>
    <row r="15" spans="1:8">
      <c r="F15" s="39"/>
    </row>
    <row r="17" spans="1:6">
      <c r="F17" s="39"/>
    </row>
    <row r="28" spans="1:6">
      <c r="A28" t="s">
        <v>49</v>
      </c>
    </row>
  </sheetData>
  <mergeCells count="3">
    <mergeCell ref="A3:H3"/>
    <mergeCell ref="C9:C10"/>
    <mergeCell ref="A1:H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J16" sqref="J16"/>
    </sheetView>
  </sheetViews>
  <sheetFormatPr baseColWidth="10" defaultRowHeight="14.4"/>
  <cols>
    <col min="1" max="1" width="20.88671875" customWidth="1"/>
    <col min="2" max="2" width="20" customWidth="1"/>
    <col min="3" max="3" width="19.21875" customWidth="1"/>
    <col min="4" max="4" width="17.6640625" customWidth="1"/>
    <col min="5" max="5" width="18.88671875" customWidth="1"/>
    <col min="6" max="6" width="19.6640625" customWidth="1"/>
    <col min="7" max="7" width="16.88671875" customWidth="1"/>
    <col min="8" max="8" width="19" customWidth="1"/>
  </cols>
  <sheetData>
    <row r="1" spans="1:10" ht="18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</row>
    <row r="3" spans="1:10">
      <c r="A3" s="51" t="s">
        <v>69</v>
      </c>
      <c r="B3" s="51"/>
      <c r="C3" s="51"/>
      <c r="D3" s="51"/>
      <c r="E3" s="51"/>
      <c r="F3" s="51"/>
      <c r="G3" s="51"/>
      <c r="H3" s="51"/>
    </row>
    <row r="4" spans="1:10" ht="43.2">
      <c r="B4" s="45" t="s">
        <v>5</v>
      </c>
      <c r="C4" s="45" t="s">
        <v>6</v>
      </c>
      <c r="D4" s="45" t="s">
        <v>7</v>
      </c>
      <c r="E4" s="45" t="s">
        <v>8</v>
      </c>
      <c r="F4" s="45" t="s">
        <v>9</v>
      </c>
      <c r="G4" s="45" t="s">
        <v>10</v>
      </c>
      <c r="H4" s="46" t="s">
        <v>50</v>
      </c>
    </row>
    <row r="5" spans="1:10">
      <c r="A5" s="29" t="s">
        <v>63</v>
      </c>
      <c r="B5" s="4">
        <v>573766805070</v>
      </c>
      <c r="C5" s="4">
        <v>420000245358</v>
      </c>
      <c r="D5" s="4">
        <v>37937423732</v>
      </c>
      <c r="E5" s="4">
        <v>1145544428697</v>
      </c>
      <c r="F5" s="4">
        <v>4062802152054</v>
      </c>
      <c r="G5" s="4">
        <v>406957950232</v>
      </c>
      <c r="H5" s="33">
        <f>SUM(B5:G5)</f>
        <v>6647009005143</v>
      </c>
    </row>
    <row r="6" spans="1:10">
      <c r="A6" s="29" t="s">
        <v>66</v>
      </c>
      <c r="B6" s="4">
        <v>631720940838</v>
      </c>
      <c r="C6" s="4">
        <v>459930631914</v>
      </c>
      <c r="D6" s="4">
        <v>38615894353</v>
      </c>
      <c r="E6" s="4">
        <v>1234409877308</v>
      </c>
      <c r="F6" s="4">
        <v>4282434713968</v>
      </c>
      <c r="G6" s="4">
        <v>421265979463</v>
      </c>
      <c r="H6" s="33">
        <f>SUM(B6:G6)</f>
        <v>7068378037844</v>
      </c>
    </row>
    <row r="8" spans="1:10">
      <c r="B8" s="28" t="s">
        <v>50</v>
      </c>
      <c r="C8" s="27" t="s">
        <v>61</v>
      </c>
    </row>
    <row r="9" spans="1:10">
      <c r="A9" s="29" t="s">
        <v>63</v>
      </c>
      <c r="B9" s="33">
        <f>+H5</f>
        <v>6647009005143</v>
      </c>
      <c r="C9" s="52">
        <f>+((B10-B9)/B9)</f>
        <v>6.3392276492325123E-2</v>
      </c>
    </row>
    <row r="10" spans="1:10">
      <c r="A10" s="29" t="s">
        <v>66</v>
      </c>
      <c r="B10" s="33">
        <f>+H6</f>
        <v>7068378037844</v>
      </c>
      <c r="C10" s="53"/>
    </row>
  </sheetData>
  <mergeCells count="3">
    <mergeCell ref="A3:H3"/>
    <mergeCell ref="A1:J1"/>
    <mergeCell ref="C9:C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E23" sqref="E22:E23"/>
    </sheetView>
  </sheetViews>
  <sheetFormatPr baseColWidth="10" defaultRowHeight="14.4"/>
  <cols>
    <col min="1" max="1" width="21.6640625" customWidth="1"/>
    <col min="2" max="2" width="20.6640625" customWidth="1"/>
    <col min="3" max="3" width="19.5546875" customWidth="1"/>
    <col min="5" max="5" width="22" customWidth="1"/>
    <col min="6" max="6" width="20" customWidth="1"/>
    <col min="7" max="7" width="25.44140625" customWidth="1"/>
  </cols>
  <sheetData>
    <row r="1" spans="1:7" ht="18">
      <c r="A1" s="47" t="s">
        <v>64</v>
      </c>
      <c r="B1" s="47"/>
      <c r="C1" s="47"/>
      <c r="D1" s="47"/>
      <c r="E1" s="47"/>
      <c r="F1" s="47"/>
      <c r="G1" s="47"/>
    </row>
    <row r="3" spans="1:7" ht="15.6">
      <c r="A3" s="54" t="s">
        <v>70</v>
      </c>
      <c r="B3" s="54"/>
      <c r="C3" s="54"/>
      <c r="E3" s="54" t="s">
        <v>71</v>
      </c>
      <c r="F3" s="54"/>
      <c r="G3" s="54"/>
    </row>
    <row r="5" spans="1:7">
      <c r="B5" s="45" t="s">
        <v>8</v>
      </c>
      <c r="C5" s="27" t="s">
        <v>61</v>
      </c>
      <c r="F5" s="45" t="s">
        <v>8</v>
      </c>
      <c r="G5" s="27" t="s">
        <v>61</v>
      </c>
    </row>
    <row r="6" spans="1:7">
      <c r="A6" s="29" t="s">
        <v>63</v>
      </c>
      <c r="B6" s="4">
        <v>1145544428697</v>
      </c>
      <c r="C6" s="52">
        <f>+((B7-B6)/B6)</f>
        <v>7.7574859939810489E-2</v>
      </c>
      <c r="E6" s="29" t="s">
        <v>57</v>
      </c>
      <c r="F6" s="4">
        <v>950870864868</v>
      </c>
      <c r="G6" s="52">
        <f>+((F7-F6)/F6)</f>
        <v>0.29818876875500955</v>
      </c>
    </row>
    <row r="7" spans="1:7">
      <c r="A7" s="29" t="s">
        <v>66</v>
      </c>
      <c r="B7" s="4">
        <v>1234409877308</v>
      </c>
      <c r="C7" s="53"/>
      <c r="E7" s="29" t="s">
        <v>66</v>
      </c>
      <c r="F7" s="4">
        <v>1234409877308</v>
      </c>
      <c r="G7" s="53"/>
    </row>
    <row r="9" spans="1:7">
      <c r="B9" s="45" t="s">
        <v>9</v>
      </c>
      <c r="C9" s="27" t="s">
        <v>61</v>
      </c>
      <c r="F9" s="45" t="s">
        <v>9</v>
      </c>
      <c r="G9" s="27" t="s">
        <v>61</v>
      </c>
    </row>
    <row r="10" spans="1:7">
      <c r="A10" s="29" t="s">
        <v>63</v>
      </c>
      <c r="B10" s="4">
        <v>4062802152054</v>
      </c>
      <c r="C10" s="52">
        <f>+((B11-B10)/B10)</f>
        <v>5.4059379141305722E-2</v>
      </c>
      <c r="E10" s="29" t="s">
        <v>57</v>
      </c>
      <c r="F10" s="4">
        <v>3569482038822</v>
      </c>
      <c r="G10" s="52">
        <f>+((F11-F10)/F10)</f>
        <v>0.1997356107670144</v>
      </c>
    </row>
    <row r="11" spans="1:7">
      <c r="A11" s="29" t="s">
        <v>66</v>
      </c>
      <c r="B11" s="4">
        <v>4282434713968</v>
      </c>
      <c r="C11" s="53"/>
      <c r="E11" s="29" t="s">
        <v>66</v>
      </c>
      <c r="F11" s="4">
        <v>4282434713968</v>
      </c>
      <c r="G11" s="53"/>
    </row>
  </sheetData>
  <mergeCells count="7">
    <mergeCell ref="C6:C7"/>
    <mergeCell ref="C10:C11"/>
    <mergeCell ref="A3:C3"/>
    <mergeCell ref="A1:G1"/>
    <mergeCell ref="E3:G3"/>
    <mergeCell ref="G6:G7"/>
    <mergeCell ref="G10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CarteraConsolidada</vt:lpstr>
      <vt:lpstr>Xdepartamento</vt:lpstr>
      <vt:lpstr>Xtrimestre</vt:lpstr>
      <vt:lpstr>Comparativa septiembr 2015-2016</vt:lpstr>
      <vt:lpstr>comparativa SeptiemVsJunio 2016</vt:lpstr>
      <vt:lpstr>comparativa RS y RC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union temporal</dc:creator>
  <cp:lastModifiedBy>union temporal</cp:lastModifiedBy>
  <dcterms:created xsi:type="dcterms:W3CDTF">2016-06-24T15:12:42Z</dcterms:created>
  <dcterms:modified xsi:type="dcterms:W3CDTF">2016-12-22T21:51:42Z</dcterms:modified>
</cp:coreProperties>
</file>